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120" windowHeight="9285" activeTab="0"/>
  </bookViews>
  <sheets>
    <sheet name="Page1_1" sheetId="1" r:id="rId1"/>
  </sheets>
  <externalReferences>
    <externalReference r:id="rId4"/>
  </externalReferences>
  <definedNames>
    <definedName name="_xlnm._FilterDatabase" localSheetId="0" hidden="1">'Page1_1'!$N$1:$N$260</definedName>
  </definedNames>
  <calcPr fullCalcOnLoad="1"/>
</workbook>
</file>

<file path=xl/sharedStrings.xml><?xml version="1.0" encoding="utf-8"?>
<sst xmlns="http://schemas.openxmlformats.org/spreadsheetml/2006/main" count="1544" uniqueCount="549">
  <si>
    <t>Arkansas Department of Education</t>
  </si>
  <si>
    <t>Arkansas Public School Computer Network</t>
  </si>
  <si>
    <t>Functions 1910, 2291 and/or Program Code 270</t>
  </si>
  <si>
    <t>61000</t>
  </si>
  <si>
    <t>62000</t>
  </si>
  <si>
    <t>63000</t>
  </si>
  <si>
    <t>64000</t>
  </si>
  <si>
    <t>65000</t>
  </si>
  <si>
    <t>66000</t>
  </si>
  <si>
    <t>67000</t>
  </si>
  <si>
    <t>68000</t>
  </si>
  <si>
    <t>69000</t>
  </si>
  <si>
    <t>Total(Object Class)</t>
  </si>
  <si>
    <t>Personal Services - Salaries.</t>
  </si>
  <si>
    <t>Personal Services - Employee Benefits.</t>
  </si>
  <si>
    <t>Purchased Professional and Technical Services.</t>
  </si>
  <si>
    <t>Purchased Property Services.</t>
  </si>
  <si>
    <t>Other Purchased Services.</t>
  </si>
  <si>
    <t>Supplies and Materials.</t>
  </si>
  <si>
    <t>Property.</t>
  </si>
  <si>
    <t>Other Objects.</t>
  </si>
  <si>
    <t>Other Uses of Funds.</t>
  </si>
  <si>
    <t>0101000</t>
  </si>
  <si>
    <t>DEWITT SCHOOL DISTRICT</t>
  </si>
  <si>
    <t>0.00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</si>
  <si>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</si>
  <si>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</si>
  <si>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</si>
  <si>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</si>
  <si>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</si>
  <si>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</si>
  <si>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</si>
  <si>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</si>
  <si>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</si>
  <si>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</si>
  <si>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</si>
  <si>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</si>
  <si>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</si>
  <si>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</si>
  <si>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</si>
  <si>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</si>
  <si>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</si>
  <si>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</si>
  <si>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</si>
  <si>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</si>
  <si>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</si>
  <si>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</si>
  <si>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</si>
  <si>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</si>
  <si>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</si>
  <si>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</si>
  <si>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</si>
  <si>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</si>
  <si>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</si>
  <si>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</si>
  <si>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</si>
  <si>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</si>
  <si>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</si>
  <si>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</si>
  <si>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</si>
  <si>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</si>
  <si>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</si>
  <si>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</si>
  <si>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0520000</t>
  </si>
  <si>
    <t>OZARK UNLITD RESOURCE CO-OP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</si>
  <si>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</si>
  <si>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</si>
  <si>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</si>
  <si>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</si>
  <si>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</si>
  <si>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</si>
  <si>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</si>
  <si>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</si>
  <si>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</si>
  <si>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</si>
  <si>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</si>
  <si>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</si>
  <si>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</si>
  <si>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</si>
  <si>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</si>
  <si>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DIST(CHICOT)</t>
  </si>
  <si>
    <t>1002000</t>
  </si>
  <si>
    <t>ARKADELPHIA SCHOOL DISTRICT</t>
  </si>
  <si>
    <t>1003000</t>
  </si>
  <si>
    <t>GURDON SCHOOL DISTRICT</t>
  </si>
  <si>
    <t>1020000</t>
  </si>
  <si>
    <t>DAWSON EDUCATION SERVICE CO-OP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</si>
  <si>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</si>
  <si>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</si>
  <si>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</si>
  <si>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</si>
  <si>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</si>
  <si>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</si>
  <si>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</si>
  <si>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</si>
  <si>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</si>
  <si>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</si>
  <si>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</si>
  <si>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</si>
  <si>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</si>
  <si>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DIST(CLEBURNE)</t>
  </si>
  <si>
    <t>1304000</t>
  </si>
  <si>
    <t>WOODLAWN SCHOOL DISTRICT</t>
  </si>
  <si>
    <t>1305000</t>
  </si>
  <si>
    <t>CLEVELAND COUNTY SCHOOL DISTRICT</t>
  </si>
  <si>
    <t>1402000</t>
  </si>
  <si>
    <t>MAGNOLIA SCHOOL DISTRICT</t>
  </si>
  <si>
    <t>1408000</t>
  </si>
  <si>
    <t>EMERSON-TAYLOR-BRADLEY SCHOOL DISTRICT</t>
  </si>
  <si>
    <t>1503000</t>
  </si>
  <si>
    <t>NEMO VISTA SCHOOL DISTRICT</t>
  </si>
  <si>
    <t>1505000</t>
  </si>
  <si>
    <t>WONDERVIEW SCHOOL DISTRICT</t>
  </si>
  <si>
    <t>1507000</t>
  </si>
  <si>
    <t>SOUTH CONWAY COUNTY SCHOOL DISTRICT</t>
  </si>
  <si>
    <t>1520000</t>
  </si>
  <si>
    <t>ARCH FORD EDUCATIONAL SERVICE</t>
  </si>
  <si>
    <t>1601000</t>
  </si>
  <si>
    <t>BAY SCHOOL DISTRICT</t>
  </si>
  <si>
    <t>1602000</t>
  </si>
  <si>
    <t>WESTSIDE CONS. SCH DIST(CRAIGH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</si>
  <si>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</si>
  <si>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</si>
  <si>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</si>
  <si>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</si>
  <si>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</si>
  <si>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</si>
  <si>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</si>
  <si>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</si>
  <si>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</si>
  <si>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</si>
  <si>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</si>
  <si>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</si>
  <si>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</si>
  <si>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</si>
  <si>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</si>
  <si>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</si>
  <si>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</si>
  <si>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</si>
  <si>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</si>
  <si>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MULBERRY/PLEASANT VIEW BI-COUNTY SCHOOLS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</si>
  <si>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</si>
  <si>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</si>
  <si>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</si>
  <si>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</si>
  <si>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</si>
  <si>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</si>
  <si>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</si>
  <si>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</si>
  <si>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</si>
  <si>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</si>
  <si>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</si>
  <si>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</si>
  <si>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</si>
  <si>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</si>
  <si>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</si>
  <si>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</si>
  <si>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</si>
  <si>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</si>
  <si>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</si>
  <si>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</si>
  <si>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</si>
  <si>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</si>
  <si>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</si>
  <si>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ARKANSAS EDUCATIONAL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</si>
  <si>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</si>
  <si>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</si>
  <si>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</si>
  <si>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</si>
  <si>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</si>
  <si>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</si>
  <si>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</si>
  <si>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</si>
  <si>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</si>
  <si>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DISTRICT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</si>
  <si>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</si>
  <si>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</si>
  <si>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</si>
  <si>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</si>
  <si>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</si>
  <si>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</si>
  <si>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</si>
  <si>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</si>
  <si>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2420000</t>
  </si>
  <si>
    <t>GUY FENTER EDUCATION SERVICE COOPERATIVE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</si>
  <si>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</si>
  <si>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</si>
  <si>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</si>
  <si>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</si>
  <si>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</si>
  <si>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</si>
  <si>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</si>
  <si>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SCHOOL DISTRICT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</si>
  <si>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</si>
  <si>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</si>
  <si>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</si>
  <si>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</si>
  <si>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</si>
  <si>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</si>
  <si>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</si>
  <si>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</si>
  <si>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</si>
  <si>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LAKESIDE SCHOOL DIST(GARLAND)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</si>
  <si>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</si>
  <si>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</si>
  <si>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</si>
  <si>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</si>
  <si>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</si>
  <si>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</si>
  <si>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</si>
  <si>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</si>
  <si>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</si>
  <si>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COUNTY TECH SCHOOL DISTRICT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</si>
  <si>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</si>
  <si>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</si>
  <si>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</si>
  <si>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</si>
  <si>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</si>
  <si>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</si>
  <si>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</si>
  <si>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</si>
  <si>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2920000</t>
  </si>
  <si>
    <t>SOUTHWEST ARK. CO-OP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</si>
  <si>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</si>
  <si>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</si>
  <si>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</si>
  <si>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</si>
  <si>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</si>
  <si>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</si>
  <si>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</si>
  <si>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</si>
  <si>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</si>
  <si>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</si>
  <si>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</si>
  <si>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</si>
  <si>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</si>
  <si>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DISTRICT</t>
  </si>
  <si>
    <t>3105000</t>
  </si>
  <si>
    <t>NASHVILLE SCHOOL DISTRICT</t>
  </si>
  <si>
    <t>3201000</t>
  </si>
  <si>
    <t>BATESVILLE SCHOOL DISTRICT</t>
  </si>
  <si>
    <t>3209000</t>
  </si>
  <si>
    <t>SOUTHSIDE SCHOOL DISTRICT (INDEPENDENCE)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</si>
  <si>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</si>
  <si>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</si>
  <si>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</si>
  <si>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</si>
  <si>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</si>
  <si>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</si>
  <si>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</si>
  <si>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</si>
  <si>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</si>
  <si>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COUNTY CONSOLIDATED SCHOOL DISTRICT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</si>
  <si>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</si>
  <si>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</si>
  <si>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</si>
  <si>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</si>
  <si>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</si>
  <si>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</si>
  <si>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</si>
  <si>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</si>
  <si>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</si>
  <si>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</si>
  <si>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</si>
  <si>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</si>
  <si>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3601000</t>
  </si>
  <si>
    <t>CLARKSVILLE SCHOOL DISTRICT</t>
  </si>
  <si>
    <t>3604000</t>
  </si>
  <si>
    <t>LAMAR SCHOOL DISTRICT</t>
  </si>
  <si>
    <t>3606000</t>
  </si>
  <si>
    <t>WESTSIDE SCHOOL DIST(JOHNSON)</t>
  </si>
  <si>
    <t>3704000</t>
  </si>
  <si>
    <t>LAFAYETTE COUNTY SCHOOL DISTRICT</t>
  </si>
  <si>
    <t>3804000</t>
  </si>
  <si>
    <t>HOXIE SCHOOL DISTRICT</t>
  </si>
  <si>
    <t>3806000</t>
  </si>
  <si>
    <t>SLOAN-HENDRIX SCHOOL DISTRICT</t>
  </si>
  <si>
    <t>3809000</t>
  </si>
  <si>
    <t>HILLCREST SCHOOL DISTRICT</t>
  </si>
  <si>
    <t>3810000</t>
  </si>
  <si>
    <t>LAWRENCE COUNTY SCHOOL DISTRICT</t>
  </si>
  <si>
    <t>3820000</t>
  </si>
  <si>
    <t>NORTHEAST ARK. EDUC. CO-OP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</si>
  <si>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</si>
  <si>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</si>
  <si>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</si>
  <si>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</si>
  <si>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</si>
  <si>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</si>
  <si>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</si>
  <si>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</si>
  <si>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</si>
  <si>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</si>
  <si>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</si>
  <si>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</si>
  <si>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</si>
  <si>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</si>
  <si>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</si>
  <si>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</si>
  <si>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</si>
  <si>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</si>
  <si>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</si>
  <si>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</si>
  <si>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</si>
  <si>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</si>
  <si>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</si>
  <si>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</si>
  <si>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</si>
  <si>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</si>
  <si>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</si>
  <si>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</si>
  <si>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</si>
  <si>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DISTRICT.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</si>
  <si>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</si>
  <si>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</si>
  <si>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</si>
  <si>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</si>
  <si>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</si>
  <si>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</si>
  <si>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</si>
  <si>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</si>
  <si>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</si>
  <si>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</si>
  <si>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</si>
  <si>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RIVERCREST SCHOOL DISTRICT 57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</si>
  <si>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</si>
  <si>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</si>
  <si>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</si>
  <si>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</si>
  <si>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</si>
  <si>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</si>
  <si>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</si>
  <si>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</si>
  <si>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</si>
  <si>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</si>
  <si>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</si>
  <si>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</si>
  <si>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</si>
  <si>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</si>
  <si>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</si>
  <si>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</si>
  <si>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</si>
  <si>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</si>
  <si>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</si>
  <si>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</si>
  <si>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</si>
  <si>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</si>
  <si>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</si>
  <si>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</si>
  <si>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</si>
  <si>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DISTRICT</t>
  </si>
  <si>
    <t>5205000</t>
  </si>
  <si>
    <t>HARMONY GROVE SCHOOL DISTRICT (OUACHITA)</t>
  </si>
  <si>
    <t>5220000</t>
  </si>
  <si>
    <t>SOUTH CENTRAL SERVICE CO-OP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</si>
  <si>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</si>
  <si>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</si>
  <si>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</si>
  <si>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</si>
  <si>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</si>
  <si>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</si>
  <si>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5403000</t>
  </si>
  <si>
    <t>HELENA/ WEST HELENA SCHOOL DISTRICT</t>
  </si>
  <si>
    <t>5404000</t>
  </si>
  <si>
    <t>MARVELL-ELAINE SCHOOL DISTRICT</t>
  </si>
  <si>
    <t>5420000</t>
  </si>
  <si>
    <t>GREAT RIVERS EDUC. SERV. CO-OP</t>
  </si>
  <si>
    <t>5502000</t>
  </si>
  <si>
    <t>CENTERPOINT SCHOOL DISTRICT</t>
  </si>
  <si>
    <t>5503000</t>
  </si>
  <si>
    <t>KIRBY SCHOOL DISTRICT</t>
  </si>
  <si>
    <t>5504000</t>
  </si>
  <si>
    <t>SOUTH PIKE COUNTY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</si>
  <si>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</si>
  <si>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</si>
  <si>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</si>
  <si>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</si>
  <si>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</si>
  <si>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</si>
  <si>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5608000</t>
  </si>
  <si>
    <t>EAST POINSETT CO. SCHOOL DIST.</t>
  </si>
  <si>
    <t>5620000</t>
  </si>
  <si>
    <t>CROWLEY'S RIDGE EDUCATION COOP</t>
  </si>
  <si>
    <t>5703000</t>
  </si>
  <si>
    <t>MENA SCHOOL DISTRICT</t>
  </si>
  <si>
    <t>5706000</t>
  </si>
  <si>
    <t>OUACHITA RIVER SCHOOL DISTRICT</t>
  </si>
  <si>
    <t>5707000</t>
  </si>
  <si>
    <t>COSSATOT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</si>
  <si>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</si>
  <si>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</si>
  <si>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</si>
  <si>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</si>
  <si>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</si>
  <si>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</si>
  <si>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</si>
  <si>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</si>
  <si>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</si>
  <si>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</si>
  <si>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</si>
  <si>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</si>
  <si>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</si>
  <si>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</si>
  <si>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</si>
  <si>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</si>
  <si>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</si>
  <si>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</si>
  <si>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</si>
  <si>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COUNTY SPECIAL SCHOOL DISTRICT</t>
  </si>
  <si>
    <t>6041700</t>
  </si>
  <si>
    <t>LISA ACADEMY</t>
  </si>
  <si>
    <t>6047700</t>
  </si>
  <si>
    <t>ESTEM PUBLIC CHARTER SCHOOL</t>
  </si>
  <si>
    <t>6050700</t>
  </si>
  <si>
    <t>JACKSONVILLE LIGHTHOUSE CHARTER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</si>
  <si>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</si>
  <si>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</si>
  <si>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</si>
  <si>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</si>
  <si>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</si>
  <si>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</si>
  <si>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</si>
  <si>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</si>
  <si>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</si>
  <si>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</si>
  <si>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</si>
  <si>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</si>
  <si>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</si>
  <si>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</si>
  <si>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</si>
  <si>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HARMONY GROVE SCH DIST(SALINE)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</si>
  <si>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</si>
  <si>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</si>
  <si>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</si>
  <si>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</si>
  <si>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</si>
  <si>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</si>
  <si>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</si>
  <si>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</si>
  <si>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</si>
  <si>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</si>
  <si>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</si>
  <si>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</si>
  <si>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</si>
  <si>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</si>
  <si>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</si>
  <si>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</si>
  <si>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</si>
  <si>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</si>
  <si>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</si>
  <si>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</si>
  <si>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6720000</t>
  </si>
  <si>
    <t>DEQUEEN/MENA EDUC. CO-OP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</si>
  <si>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</si>
  <si>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</si>
  <si>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</si>
  <si>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</si>
  <si>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</si>
  <si>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</si>
  <si>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</si>
  <si>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</si>
  <si>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</si>
  <si>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</si>
  <si>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7007000</t>
  </si>
  <si>
    <t>PARKERS CHAPEL SCHOOL DIST.</t>
  </si>
  <si>
    <t>7008000</t>
  </si>
  <si>
    <t>SMACKOVER-NORPHLET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</si>
  <si>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</si>
  <si>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</si>
  <si>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</si>
  <si>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</si>
  <si>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</si>
  <si>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</si>
  <si>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</si>
  <si>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DISTRICT(VANBUREN)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</si>
  <si>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</si>
  <si>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</si>
  <si>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</si>
  <si>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</si>
  <si>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</si>
  <si>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</si>
  <si>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</si>
  <si>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</si>
  <si>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</si>
  <si>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</si>
  <si>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</si>
  <si>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</si>
  <si>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</si>
  <si>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</si>
  <si>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</si>
  <si>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</si>
  <si>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7221000</t>
  </si>
  <si>
    <t>NORTHWEST ARK. EDUCATION CO-OP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</si>
  <si>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</si>
  <si>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</si>
  <si>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</si>
  <si>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</si>
  <si>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</si>
  <si>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</si>
  <si>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</si>
  <si>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</si>
  <si>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</si>
  <si>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</si>
  <si>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</si>
  <si>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</si>
  <si>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</si>
  <si>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</si>
  <si>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</si>
  <si>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</si>
  <si>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7320000</t>
  </si>
  <si>
    <t>WILBUR D. MILLS EDUC. CO-OP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</si>
  <si>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</si>
  <si>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</si>
  <si>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</si>
  <si>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</si>
  <si>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</si>
  <si>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</si>
  <si>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</si>
  <si>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</si>
  <si>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</si>
  <si>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</si>
  <si>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</si>
  <si>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</si>
  <si>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Total(Fiscal Year)</t>
  </si>
  <si>
    <t>Fiscal Year 2015-2016</t>
  </si>
  <si>
    <t>Fund between '1000' and '2999'</t>
  </si>
  <si>
    <t>FY</t>
  </si>
  <si>
    <t>LEA</t>
  </si>
  <si>
    <t>DISTRICT</t>
  </si>
  <si>
    <t>Column # 1</t>
  </si>
  <si>
    <t>Column # 2</t>
  </si>
  <si>
    <t>Column # 3</t>
  </si>
  <si>
    <t>Column # 4</t>
  </si>
  <si>
    <t>Cycle 7</t>
  </si>
  <si>
    <t>Column # 2 X  # 3</t>
  </si>
  <si>
    <t>2014-2015</t>
  </si>
  <si>
    <t>15% of $6584 =</t>
  </si>
  <si>
    <t>3-Qtr</t>
  </si>
  <si>
    <t>5% of 2014-2015 (unrounded)</t>
  </si>
  <si>
    <t xml:space="preserve">Foundation  </t>
  </si>
  <si>
    <t>GT Expenditure</t>
  </si>
  <si>
    <t xml:space="preserve">RED=UNDER REQ. </t>
  </si>
  <si>
    <t>ADM</t>
  </si>
  <si>
    <t>3 QTR ADM</t>
  </si>
  <si>
    <t xml:space="preserve">Funding Per ADM  </t>
  </si>
  <si>
    <t>Requirement</t>
  </si>
  <si>
    <t>Variance</t>
  </si>
  <si>
    <t>- 1 -</t>
  </si>
  <si>
    <t>Gifted/Talented Expenditures Requirements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</si>
</sst>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  <numFmt numFmtId="166" formatCode="#,##0.000000000"/>
  </numFmts>
  <fonts count="52">
    <font>
      <sz val="10"/>
      <color theme="1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rgb="FF93B1CD"/>
      </left>
      <right style="medium">
        <color rgb="FF93B1CD"/>
      </right>
      <top/>
      <bottom/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/>
      <right/>
      <top style="medium">
        <color rgb="FF93B1CD"/>
      </top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6" fillId="33" borderId="10" xfId="0" applyFont="1" applyFill="1" applyBorder="1" applyAlignment="1">
      <alignment/>
    </xf>
    <xf numFmtId="164" fontId="46" fillId="0" borderId="11" xfId="0" applyNumberFormat="1" applyFont="1" applyBorder="1" applyAlignment="1">
      <alignment horizontal="right"/>
    </xf>
    <xf numFmtId="0" fontId="46" fillId="0" borderId="11" xfId="0" applyFont="1" applyBorder="1" applyAlignment="1">
      <alignment horizontal="right"/>
    </xf>
    <xf numFmtId="164" fontId="47" fillId="34" borderId="12" xfId="0" applyNumberFormat="1" applyFont="1" applyFill="1" applyBorder="1" applyAlignment="1">
      <alignment horizontal="right"/>
    </xf>
    <xf numFmtId="0" fontId="47" fillId="0" borderId="13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4" fontId="48" fillId="0" borderId="0" xfId="0" applyNumberFormat="1" applyFont="1" applyAlignment="1">
      <alignment/>
    </xf>
    <xf numFmtId="0" fontId="4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0" fontId="49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49" fillId="0" borderId="0" xfId="0" applyNumberFormat="1" applyFont="1" applyAlignment="1">
      <alignment/>
    </xf>
    <xf numFmtId="4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/>
    </xf>
    <xf numFmtId="4" fontId="8" fillId="35" borderId="0" xfId="0" applyNumberFormat="1" applyFont="1" applyFill="1" applyAlignment="1">
      <alignment horizontal="center"/>
    </xf>
    <xf numFmtId="4" fontId="8" fillId="35" borderId="0" xfId="0" applyNumberFormat="1" applyFont="1" applyFill="1" applyAlignment="1">
      <alignment horizontal="center" wrapText="1"/>
    </xf>
    <xf numFmtId="0" fontId="8" fillId="35" borderId="0" xfId="0" applyFont="1" applyFill="1" applyAlignment="1">
      <alignment horizontal="center" wrapText="1"/>
    </xf>
    <xf numFmtId="40" fontId="50" fillId="35" borderId="16" xfId="0" applyNumberFormat="1" applyFont="1" applyFill="1" applyBorder="1" applyAlignment="1">
      <alignment horizontal="center" wrapText="1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/>
    </xf>
    <xf numFmtId="40" fontId="51" fillId="35" borderId="20" xfId="0" applyNumberFormat="1" applyFont="1" applyFill="1" applyBorder="1" applyAlignment="1">
      <alignment horizontal="center"/>
    </xf>
    <xf numFmtId="4" fontId="46" fillId="0" borderId="0" xfId="0" applyNumberFormat="1" applyFont="1" applyAlignment="1">
      <alignment/>
    </xf>
    <xf numFmtId="4" fontId="10" fillId="0" borderId="21" xfId="0" applyNumberFormat="1" applyFont="1" applyBorder="1" applyAlignment="1">
      <alignment horizontal="right"/>
    </xf>
    <xf numFmtId="0" fontId="46" fillId="33" borderId="22" xfId="0" applyFont="1" applyFill="1" applyBorder="1" applyAlignment="1">
      <alignment horizontal="center"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166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165" fontId="46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9" fontId="46" fillId="0" borderId="0" xfId="0" applyNumberFormat="1" applyFont="1" applyAlignment="1">
      <alignment horizontal="right"/>
    </xf>
    <xf numFmtId="0" fontId="47" fillId="34" borderId="10" xfId="0" applyFont="1" applyFill="1" applyBorder="1" applyAlignment="1">
      <alignment wrapText="1"/>
    </xf>
    <xf numFmtId="0" fontId="46" fillId="34" borderId="23" xfId="0" applyFont="1" applyFill="1" applyBorder="1" applyAlignment="1">
      <alignment wrapText="1"/>
    </xf>
    <xf numFmtId="0" fontId="47" fillId="34" borderId="10" xfId="0" applyFont="1" applyFill="1" applyBorder="1" applyAlignment="1">
      <alignment/>
    </xf>
    <xf numFmtId="0" fontId="46" fillId="34" borderId="24" xfId="0" applyFont="1" applyFill="1" applyBorder="1" applyAlignment="1">
      <alignment/>
    </xf>
    <xf numFmtId="0" fontId="46" fillId="34" borderId="2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knox\Documents\FAAR\ADM\attendan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endance"/>
      <sheetName val="Sheet1"/>
    </sheetNames>
    <sheetDataSet>
      <sheetData sheetId="0">
        <row r="1224">
          <cell r="R1224">
            <v>1461.62051612903</v>
          </cell>
        </row>
        <row r="1227">
          <cell r="R1227">
            <v>1462.20979020979</v>
          </cell>
        </row>
        <row r="1229">
          <cell r="R1229">
            <v>893.454545454546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4"/>
  <sheetViews>
    <sheetView tabSelected="1" zoomScalePageLayoutView="0" workbookViewId="0" topLeftCell="A1">
      <selection activeCell="I25" sqref="I25"/>
    </sheetView>
  </sheetViews>
  <sheetFormatPr defaultColWidth="8.8515625" defaultRowHeight="12.75" customHeight="1"/>
  <cols>
    <col min="1" max="1" width="3.28125" style="36" bestFit="1" customWidth="1"/>
    <col min="2" max="2" width="7.8515625" style="36" bestFit="1" customWidth="1"/>
    <col min="3" max="3" width="36.421875" style="9" bestFit="1" customWidth="1"/>
    <col min="4" max="12" width="14.7109375" style="9" customWidth="1"/>
    <col min="13" max="13" width="15.00390625" style="9" bestFit="1" customWidth="1"/>
    <col min="14" max="14" width="11.8515625" style="9" bestFit="1" customWidth="1"/>
    <col min="15" max="15" width="11.57421875" style="9" bestFit="1" customWidth="1"/>
    <col min="16" max="16" width="10.8515625" style="9" bestFit="1" customWidth="1"/>
    <col min="17" max="17" width="13.140625" style="9" bestFit="1" customWidth="1"/>
    <col min="18" max="18" width="13.421875" style="9" bestFit="1" customWidth="1"/>
    <col min="19" max="16384" width="8.8515625" style="9" customWidth="1"/>
  </cols>
  <sheetData>
    <row r="1" spans="1:13" ht="12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8" ht="12.75" customHeight="1">
      <c r="A3" s="38" t="s">
        <v>524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0" t="s">
        <v>529</v>
      </c>
      <c r="O3" s="11" t="s">
        <v>530</v>
      </c>
      <c r="P3" s="12" t="s">
        <v>531</v>
      </c>
      <c r="Q3" s="11" t="s">
        <v>532</v>
      </c>
      <c r="R3" s="13"/>
    </row>
    <row r="4" spans="1:18" ht="12.75" customHeight="1">
      <c r="A4" s="38" t="s">
        <v>548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4" t="s">
        <v>533</v>
      </c>
      <c r="O4" s="8"/>
      <c r="P4" s="15"/>
      <c r="Q4" s="11" t="s">
        <v>534</v>
      </c>
      <c r="R4" s="13"/>
    </row>
    <row r="5" spans="1:18" ht="12.75" customHeight="1">
      <c r="A5" s="39" t="s">
        <v>525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16" t="s">
        <v>535</v>
      </c>
      <c r="O5" s="8"/>
      <c r="P5" s="17" t="s">
        <v>536</v>
      </c>
      <c r="Q5" s="18"/>
      <c r="R5" s="13"/>
    </row>
    <row r="6" spans="1:18" ht="12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6" t="s">
        <v>537</v>
      </c>
      <c r="O6" s="19"/>
      <c r="P6" s="20">
        <f>0.15*6584</f>
        <v>987.5999999999999</v>
      </c>
      <c r="Q6" s="11"/>
      <c r="R6" s="13"/>
    </row>
    <row r="7" spans="1:18" ht="23.25" customHeight="1">
      <c r="A7" s="5"/>
      <c r="B7" s="21"/>
      <c r="C7" s="22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44" t="s">
        <v>12</v>
      </c>
      <c r="N7" s="23"/>
      <c r="O7" s="24" t="s">
        <v>538</v>
      </c>
      <c r="P7" s="25" t="s">
        <v>539</v>
      </c>
      <c r="Q7" s="23" t="s">
        <v>540</v>
      </c>
      <c r="R7" s="26" t="s">
        <v>541</v>
      </c>
    </row>
    <row r="8" spans="1:18" ht="33" customHeight="1">
      <c r="A8" s="27" t="s">
        <v>526</v>
      </c>
      <c r="B8" s="28" t="s">
        <v>527</v>
      </c>
      <c r="C8" s="29" t="s">
        <v>528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45"/>
      <c r="N8" s="23" t="s">
        <v>542</v>
      </c>
      <c r="O8" s="23" t="s">
        <v>543</v>
      </c>
      <c r="P8" s="25" t="s">
        <v>544</v>
      </c>
      <c r="Q8" s="23" t="s">
        <v>545</v>
      </c>
      <c r="R8" s="30" t="s">
        <v>546</v>
      </c>
    </row>
    <row r="9" spans="1:18" ht="12.75" customHeight="1">
      <c r="A9" s="6">
        <v>16</v>
      </c>
      <c r="B9" s="6" t="s">
        <v>22</v>
      </c>
      <c r="C9" s="1" t="s">
        <v>23</v>
      </c>
      <c r="D9" s="2">
        <v>48042.7</v>
      </c>
      <c r="E9" s="2">
        <v>12291.01</v>
      </c>
      <c r="F9" s="3" t="s">
        <v>24</v>
      </c>
      <c r="G9" s="3" t="s">
        <v>24</v>
      </c>
      <c r="H9" s="3" t="s">
        <v>24</v>
      </c>
      <c r="I9" s="2">
        <v>1805.11</v>
      </c>
      <c r="J9" s="3" t="s">
        <v>24</v>
      </c>
      <c r="K9" s="2">
        <v>210</v>
      </c>
      <c r="L9" s="3" t="s">
        <v>24</v>
      </c>
      <c r="M9" s="4">
        <v>62348.82</v>
      </c>
      <c r="N9" s="9">
        <v>1246.27</v>
      </c>
      <c r="O9" s="31">
        <f aca="true" t="shared" si="0" ref="O9:O72">0.05*N9</f>
        <v>62.313500000000005</v>
      </c>
      <c r="P9" s="32">
        <f aca="true" t="shared" si="1" ref="P9:P72">0.15*6584</f>
        <v>987.5999999999999</v>
      </c>
      <c r="Q9" s="31">
        <f>O9*P9</f>
        <v>61540.8126</v>
      </c>
      <c r="R9" s="31">
        <f>M9-Q9</f>
        <v>808.0074000000022</v>
      </c>
    </row>
    <row r="10" spans="1:18" ht="12.75" customHeight="1">
      <c r="A10" s="33">
        <v>16</v>
      </c>
      <c r="B10" s="6" t="s">
        <v>25</v>
      </c>
      <c r="C10" s="1" t="s">
        <v>26</v>
      </c>
      <c r="D10" s="2">
        <v>102922.05</v>
      </c>
      <c r="E10" s="2">
        <v>22721.56</v>
      </c>
      <c r="F10" s="3" t="s">
        <v>24</v>
      </c>
      <c r="G10" s="3" t="s">
        <v>24</v>
      </c>
      <c r="H10" s="2">
        <v>766.13</v>
      </c>
      <c r="I10" s="2">
        <v>679.9</v>
      </c>
      <c r="J10" s="3" t="s">
        <v>24</v>
      </c>
      <c r="K10" s="2">
        <v>1287.5</v>
      </c>
      <c r="L10" s="3" t="s">
        <v>24</v>
      </c>
      <c r="M10" s="4">
        <v>128377.14</v>
      </c>
      <c r="N10" s="9">
        <v>1658.95</v>
      </c>
      <c r="O10" s="31">
        <f t="shared" si="0"/>
        <v>82.9475</v>
      </c>
      <c r="P10" s="32">
        <f t="shared" si="1"/>
        <v>987.5999999999999</v>
      </c>
      <c r="Q10" s="31">
        <f aca="true" t="shared" si="2" ref="Q10:Q73">O10*P10</f>
        <v>81918.951</v>
      </c>
      <c r="R10" s="31">
        <f aca="true" t="shared" si="3" ref="R10:R73">M10-Q10</f>
        <v>46458.189</v>
      </c>
    </row>
    <row r="11" spans="1:18" ht="12.75" customHeight="1">
      <c r="A11" s="33">
        <v>16</v>
      </c>
      <c r="B11" s="6" t="s">
        <v>27</v>
      </c>
      <c r="C11" s="1" t="s">
        <v>28</v>
      </c>
      <c r="D11" s="2">
        <v>88031.46</v>
      </c>
      <c r="E11" s="2">
        <v>22505.8</v>
      </c>
      <c r="F11" s="2">
        <v>275</v>
      </c>
      <c r="G11" s="3" t="s">
        <v>24</v>
      </c>
      <c r="H11" s="2">
        <v>144.49</v>
      </c>
      <c r="I11" s="2">
        <v>3066.75</v>
      </c>
      <c r="J11" s="3" t="s">
        <v>24</v>
      </c>
      <c r="K11" s="2">
        <v>60</v>
      </c>
      <c r="L11" s="3" t="s">
        <v>24</v>
      </c>
      <c r="M11" s="4">
        <v>114083.5</v>
      </c>
      <c r="N11" s="9">
        <v>1766.38</v>
      </c>
      <c r="O11" s="31">
        <f t="shared" si="0"/>
        <v>88.31900000000002</v>
      </c>
      <c r="P11" s="32">
        <f t="shared" si="1"/>
        <v>987.5999999999999</v>
      </c>
      <c r="Q11" s="31">
        <f t="shared" si="2"/>
        <v>87223.8444</v>
      </c>
      <c r="R11" s="31">
        <f t="shared" si="3"/>
        <v>26859.6556</v>
      </c>
    </row>
    <row r="12" spans="1:18" ht="12.75" customHeight="1">
      <c r="A12" s="33">
        <v>16</v>
      </c>
      <c r="B12" s="6" t="s">
        <v>29</v>
      </c>
      <c r="C12" s="1" t="s">
        <v>30</v>
      </c>
      <c r="D12" s="2">
        <v>73299.16</v>
      </c>
      <c r="E12" s="2">
        <v>19178.23</v>
      </c>
      <c r="F12" s="2">
        <v>808.52</v>
      </c>
      <c r="G12" s="3" t="s">
        <v>24</v>
      </c>
      <c r="H12" s="2">
        <v>3203.51</v>
      </c>
      <c r="I12" s="2">
        <v>2915.77</v>
      </c>
      <c r="J12" s="3" t="s">
        <v>24</v>
      </c>
      <c r="K12" s="2">
        <v>5730</v>
      </c>
      <c r="L12" s="3" t="s">
        <v>24</v>
      </c>
      <c r="M12" s="4">
        <v>105135.19</v>
      </c>
      <c r="N12" s="9">
        <v>1917.17</v>
      </c>
      <c r="O12" s="31">
        <f t="shared" si="0"/>
        <v>95.8585</v>
      </c>
      <c r="P12" s="32">
        <f t="shared" si="1"/>
        <v>987.5999999999999</v>
      </c>
      <c r="Q12" s="31">
        <f t="shared" si="2"/>
        <v>94669.85459999999</v>
      </c>
      <c r="R12" s="31">
        <f t="shared" si="3"/>
        <v>10465.33540000001</v>
      </c>
    </row>
    <row r="13" spans="1:18" ht="12.75" customHeight="1">
      <c r="A13" s="33">
        <v>16</v>
      </c>
      <c r="B13" s="6" t="s">
        <v>31</v>
      </c>
      <c r="C13" s="1" t="s">
        <v>32</v>
      </c>
      <c r="D13" s="2">
        <v>46989.71</v>
      </c>
      <c r="E13" s="2">
        <v>12178.26</v>
      </c>
      <c r="F13" s="3" t="s">
        <v>24</v>
      </c>
      <c r="G13" s="3" t="s">
        <v>24</v>
      </c>
      <c r="H13" s="2">
        <v>411.55</v>
      </c>
      <c r="I13" s="2">
        <v>624.25</v>
      </c>
      <c r="J13" s="3" t="s">
        <v>24</v>
      </c>
      <c r="K13" s="2">
        <v>1209</v>
      </c>
      <c r="L13" s="3" t="s">
        <v>24</v>
      </c>
      <c r="M13" s="4">
        <v>61412.77</v>
      </c>
      <c r="N13" s="9">
        <v>693.01</v>
      </c>
      <c r="O13" s="31">
        <f t="shared" si="0"/>
        <v>34.6505</v>
      </c>
      <c r="P13" s="32">
        <f t="shared" si="1"/>
        <v>987.5999999999999</v>
      </c>
      <c r="Q13" s="31">
        <f t="shared" si="2"/>
        <v>34220.8338</v>
      </c>
      <c r="R13" s="31">
        <f t="shared" si="3"/>
        <v>27191.936199999996</v>
      </c>
    </row>
    <row r="14" spans="1:18" ht="12.75" customHeight="1">
      <c r="A14" s="33">
        <v>16</v>
      </c>
      <c r="B14" s="6" t="s">
        <v>33</v>
      </c>
      <c r="C14" s="1" t="s">
        <v>34</v>
      </c>
      <c r="D14" s="2">
        <v>214063.88</v>
      </c>
      <c r="E14" s="2">
        <v>59200.11</v>
      </c>
      <c r="F14" s="2">
        <v>6104.11</v>
      </c>
      <c r="G14" s="3" t="s">
        <v>24</v>
      </c>
      <c r="H14" s="2">
        <v>8498.35</v>
      </c>
      <c r="I14" s="2">
        <v>35239.68</v>
      </c>
      <c r="J14" s="3" t="s">
        <v>24</v>
      </c>
      <c r="K14" s="2">
        <v>3608.5</v>
      </c>
      <c r="L14" s="3" t="s">
        <v>24</v>
      </c>
      <c r="M14" s="4">
        <v>326714.63</v>
      </c>
      <c r="N14" s="9">
        <v>3924.68</v>
      </c>
      <c r="O14" s="31">
        <f t="shared" si="0"/>
        <v>196.234</v>
      </c>
      <c r="P14" s="32">
        <f t="shared" si="1"/>
        <v>987.5999999999999</v>
      </c>
      <c r="Q14" s="31">
        <f t="shared" si="2"/>
        <v>193800.6984</v>
      </c>
      <c r="R14" s="31">
        <f t="shared" si="3"/>
        <v>132913.9316</v>
      </c>
    </row>
    <row r="15" spans="1:18" ht="12.75" customHeight="1">
      <c r="A15" s="33">
        <v>16</v>
      </c>
      <c r="B15" s="6" t="s">
        <v>35</v>
      </c>
      <c r="C15" s="1" t="s">
        <v>36</v>
      </c>
      <c r="D15" s="2">
        <v>18512.56</v>
      </c>
      <c r="E15" s="2">
        <v>5093.94</v>
      </c>
      <c r="F15" s="3" t="s">
        <v>24</v>
      </c>
      <c r="G15" s="3" t="s">
        <v>24</v>
      </c>
      <c r="H15" s="3" t="s">
        <v>24</v>
      </c>
      <c r="I15" s="2">
        <v>194.83</v>
      </c>
      <c r="J15" s="3" t="s">
        <v>24</v>
      </c>
      <c r="K15" s="3" t="s">
        <v>24</v>
      </c>
      <c r="L15" s="3" t="s">
        <v>24</v>
      </c>
      <c r="M15" s="4">
        <v>23801.33</v>
      </c>
      <c r="N15" s="9">
        <v>464.66</v>
      </c>
      <c r="O15" s="31">
        <f t="shared" si="0"/>
        <v>23.233000000000004</v>
      </c>
      <c r="P15" s="32">
        <f t="shared" si="1"/>
        <v>987.5999999999999</v>
      </c>
      <c r="Q15" s="31">
        <f t="shared" si="2"/>
        <v>22944.9108</v>
      </c>
      <c r="R15" s="31">
        <f t="shared" si="3"/>
        <v>856.4192000000003</v>
      </c>
    </row>
    <row r="16" spans="1:18" ht="12.75" customHeight="1">
      <c r="A16" s="33">
        <v>16</v>
      </c>
      <c r="B16" s="6" t="s">
        <v>37</v>
      </c>
      <c r="C16" s="1" t="s">
        <v>38</v>
      </c>
      <c r="D16" s="2">
        <v>619608.86</v>
      </c>
      <c r="E16" s="2">
        <v>149953.52</v>
      </c>
      <c r="F16" s="2">
        <v>41837.26</v>
      </c>
      <c r="G16" s="2">
        <v>8475.28</v>
      </c>
      <c r="H16" s="2">
        <v>22810.58</v>
      </c>
      <c r="I16" s="2">
        <v>37654.3</v>
      </c>
      <c r="J16" s="3" t="s">
        <v>24</v>
      </c>
      <c r="K16" s="2">
        <v>15018.76</v>
      </c>
      <c r="L16" s="3" t="s">
        <v>24</v>
      </c>
      <c r="M16" s="4">
        <v>895358.56</v>
      </c>
      <c r="N16" s="9">
        <v>15457.84</v>
      </c>
      <c r="O16" s="31">
        <f t="shared" si="0"/>
        <v>772.892</v>
      </c>
      <c r="P16" s="32">
        <f t="shared" si="1"/>
        <v>987.5999999999999</v>
      </c>
      <c r="Q16" s="31">
        <f t="shared" si="2"/>
        <v>763308.1392</v>
      </c>
      <c r="R16" s="31">
        <f t="shared" si="3"/>
        <v>132050.42080000008</v>
      </c>
    </row>
    <row r="17" spans="1:18" ht="12.75" customHeight="1">
      <c r="A17" s="33">
        <v>16</v>
      </c>
      <c r="B17" s="6" t="s">
        <v>39</v>
      </c>
      <c r="C17" s="1" t="s">
        <v>40</v>
      </c>
      <c r="D17" s="2">
        <v>19748.78</v>
      </c>
      <c r="E17" s="2">
        <v>5248.93</v>
      </c>
      <c r="F17" s="2">
        <v>1611.62</v>
      </c>
      <c r="G17" s="3" t="s">
        <v>24</v>
      </c>
      <c r="H17" s="2">
        <v>316.03</v>
      </c>
      <c r="I17" s="2">
        <v>3486.08</v>
      </c>
      <c r="J17" s="3" t="s">
        <v>24</v>
      </c>
      <c r="K17" s="2">
        <v>260</v>
      </c>
      <c r="L17" s="3" t="s">
        <v>24</v>
      </c>
      <c r="M17" s="4">
        <v>30671.44</v>
      </c>
      <c r="N17" s="9">
        <v>530.87</v>
      </c>
      <c r="O17" s="31">
        <f t="shared" si="0"/>
        <v>26.5435</v>
      </c>
      <c r="P17" s="32">
        <f t="shared" si="1"/>
        <v>987.5999999999999</v>
      </c>
      <c r="Q17" s="31">
        <f t="shared" si="2"/>
        <v>26214.3606</v>
      </c>
      <c r="R17" s="31">
        <f t="shared" si="3"/>
        <v>4457.079399999999</v>
      </c>
    </row>
    <row r="18" spans="1:18" ht="12.75" customHeight="1">
      <c r="A18" s="33">
        <v>16</v>
      </c>
      <c r="B18" s="6" t="s">
        <v>41</v>
      </c>
      <c r="C18" s="1" t="s">
        <v>42</v>
      </c>
      <c r="D18" s="2">
        <v>99814</v>
      </c>
      <c r="E18" s="2">
        <v>25222</v>
      </c>
      <c r="F18" s="2">
        <v>2014.6</v>
      </c>
      <c r="G18" s="3" t="s">
        <v>24</v>
      </c>
      <c r="H18" s="3" t="s">
        <v>24</v>
      </c>
      <c r="I18" s="2">
        <v>3155.79</v>
      </c>
      <c r="J18" s="3" t="s">
        <v>24</v>
      </c>
      <c r="K18" s="2">
        <v>329</v>
      </c>
      <c r="L18" s="3" t="s">
        <v>24</v>
      </c>
      <c r="M18" s="4">
        <v>130535.39</v>
      </c>
      <c r="N18" s="9">
        <v>1418.91</v>
      </c>
      <c r="O18" s="31">
        <f t="shared" si="0"/>
        <v>70.94550000000001</v>
      </c>
      <c r="P18" s="32">
        <f t="shared" si="1"/>
        <v>987.5999999999999</v>
      </c>
      <c r="Q18" s="31">
        <f t="shared" si="2"/>
        <v>70065.7758</v>
      </c>
      <c r="R18" s="31">
        <f t="shared" si="3"/>
        <v>60469.614199999996</v>
      </c>
    </row>
    <row r="19" spans="1:18" ht="12.75" customHeight="1">
      <c r="A19" s="33">
        <v>16</v>
      </c>
      <c r="B19" s="6" t="s">
        <v>43</v>
      </c>
      <c r="C19" s="1" t="s">
        <v>44</v>
      </c>
      <c r="D19" s="2">
        <v>100642.71</v>
      </c>
      <c r="E19" s="2">
        <v>23621.49</v>
      </c>
      <c r="F19" s="2">
        <v>295.99</v>
      </c>
      <c r="G19" s="3" t="s">
        <v>24</v>
      </c>
      <c r="H19" s="2">
        <v>2335.91</v>
      </c>
      <c r="I19" s="2">
        <v>10796.4</v>
      </c>
      <c r="J19" s="2">
        <v>3740.6</v>
      </c>
      <c r="K19" s="2">
        <v>1377.14</v>
      </c>
      <c r="L19" s="3" t="s">
        <v>24</v>
      </c>
      <c r="M19" s="4">
        <v>142810.24</v>
      </c>
      <c r="N19" s="9">
        <v>1839.89</v>
      </c>
      <c r="O19" s="31">
        <f t="shared" si="0"/>
        <v>91.99450000000002</v>
      </c>
      <c r="P19" s="32">
        <f t="shared" si="1"/>
        <v>987.5999999999999</v>
      </c>
      <c r="Q19" s="31">
        <f t="shared" si="2"/>
        <v>90853.7682</v>
      </c>
      <c r="R19" s="31">
        <f t="shared" si="3"/>
        <v>51956.471799999985</v>
      </c>
    </row>
    <row r="20" spans="1:18" ht="12.75" customHeight="1">
      <c r="A20" s="33">
        <v>16</v>
      </c>
      <c r="B20" s="6" t="s">
        <v>45</v>
      </c>
      <c r="C20" s="1" t="s">
        <v>46</v>
      </c>
      <c r="D20" s="2">
        <v>748795.75</v>
      </c>
      <c r="E20" s="2">
        <v>185343.56</v>
      </c>
      <c r="F20" s="2">
        <v>11091.16</v>
      </c>
      <c r="G20" s="3" t="s">
        <v>24</v>
      </c>
      <c r="H20" s="2">
        <v>16371.71</v>
      </c>
      <c r="I20" s="2">
        <v>20972.67</v>
      </c>
      <c r="J20" s="3" t="s">
        <v>24</v>
      </c>
      <c r="K20" s="3" t="s">
        <v>24</v>
      </c>
      <c r="L20" s="3" t="s">
        <v>24</v>
      </c>
      <c r="M20" s="4">
        <v>982574.85</v>
      </c>
      <c r="N20" s="9">
        <v>14906.29</v>
      </c>
      <c r="O20" s="31">
        <f t="shared" si="0"/>
        <v>745.3145000000001</v>
      </c>
      <c r="P20" s="32">
        <f t="shared" si="1"/>
        <v>987.5999999999999</v>
      </c>
      <c r="Q20" s="31">
        <f t="shared" si="2"/>
        <v>736072.6002</v>
      </c>
      <c r="R20" s="31">
        <f t="shared" si="3"/>
        <v>246502.2498</v>
      </c>
    </row>
    <row r="21" spans="1:18" ht="12.75" customHeight="1">
      <c r="A21" s="33">
        <v>16</v>
      </c>
      <c r="B21" s="6" t="s">
        <v>47</v>
      </c>
      <c r="C21" s="1" t="s">
        <v>48</v>
      </c>
      <c r="D21" s="2">
        <v>242410.74</v>
      </c>
      <c r="E21" s="2">
        <v>59982.24</v>
      </c>
      <c r="F21" s="2">
        <v>5570</v>
      </c>
      <c r="G21" s="3" t="s">
        <v>24</v>
      </c>
      <c r="H21" s="2">
        <v>7439.77</v>
      </c>
      <c r="I21" s="2">
        <v>16243.27</v>
      </c>
      <c r="J21" s="3" t="s">
        <v>24</v>
      </c>
      <c r="K21" s="2">
        <v>1000</v>
      </c>
      <c r="L21" s="3" t="s">
        <v>24</v>
      </c>
      <c r="M21" s="4">
        <v>332646.02</v>
      </c>
      <c r="N21" s="9">
        <v>4077.83</v>
      </c>
      <c r="O21" s="31">
        <f t="shared" si="0"/>
        <v>203.8915</v>
      </c>
      <c r="P21" s="32">
        <f t="shared" si="1"/>
        <v>987.5999999999999</v>
      </c>
      <c r="Q21" s="31">
        <f t="shared" si="2"/>
        <v>201363.24539999999</v>
      </c>
      <c r="R21" s="31">
        <f t="shared" si="3"/>
        <v>131282.77460000003</v>
      </c>
    </row>
    <row r="22" spans="1:18" ht="12.75" customHeight="1">
      <c r="A22" s="33">
        <v>16</v>
      </c>
      <c r="B22" s="6" t="s">
        <v>49</v>
      </c>
      <c r="C22" s="1" t="s">
        <v>50</v>
      </c>
      <c r="D22" s="2">
        <v>221247.14</v>
      </c>
      <c r="E22" s="2">
        <v>51486.71</v>
      </c>
      <c r="F22" s="2">
        <v>1345</v>
      </c>
      <c r="G22" s="3" t="s">
        <v>24</v>
      </c>
      <c r="H22" s="2">
        <v>768.62</v>
      </c>
      <c r="I22" s="2">
        <v>8962.8</v>
      </c>
      <c r="J22" s="3" t="s">
        <v>24</v>
      </c>
      <c r="K22" s="2">
        <v>1413.31</v>
      </c>
      <c r="L22" s="3" t="s">
        <v>24</v>
      </c>
      <c r="M22" s="4">
        <v>285223.58</v>
      </c>
      <c r="N22" s="9">
        <v>1848.99</v>
      </c>
      <c r="O22" s="31">
        <f t="shared" si="0"/>
        <v>92.4495</v>
      </c>
      <c r="P22" s="32">
        <f t="shared" si="1"/>
        <v>987.5999999999999</v>
      </c>
      <c r="Q22" s="31">
        <f t="shared" si="2"/>
        <v>91303.1262</v>
      </c>
      <c r="R22" s="31">
        <f t="shared" si="3"/>
        <v>193920.45380000002</v>
      </c>
    </row>
    <row r="23" spans="1:18" ht="10.5">
      <c r="A23" s="33">
        <v>16</v>
      </c>
      <c r="B23" s="6" t="s">
        <v>51</v>
      </c>
      <c r="C23" s="1" t="s">
        <v>52</v>
      </c>
      <c r="D23" s="2">
        <v>29665.96</v>
      </c>
      <c r="E23" s="2">
        <v>7613.2</v>
      </c>
      <c r="F23" s="3" t="s">
        <v>24</v>
      </c>
      <c r="G23" s="3" t="s">
        <v>24</v>
      </c>
      <c r="H23" s="3" t="s">
        <v>24</v>
      </c>
      <c r="I23" s="2">
        <v>649.51</v>
      </c>
      <c r="J23" s="3" t="s">
        <v>24</v>
      </c>
      <c r="K23" s="2">
        <v>370</v>
      </c>
      <c r="L23" s="3" t="s">
        <v>24</v>
      </c>
      <c r="M23" s="4">
        <v>38298.67</v>
      </c>
      <c r="N23" s="9">
        <v>519.66</v>
      </c>
      <c r="O23" s="31">
        <f t="shared" si="0"/>
        <v>25.983</v>
      </c>
      <c r="P23" s="32">
        <f t="shared" si="1"/>
        <v>987.5999999999999</v>
      </c>
      <c r="Q23" s="31">
        <f t="shared" si="2"/>
        <v>25660.8108</v>
      </c>
      <c r="R23" s="31">
        <f t="shared" si="3"/>
        <v>12637.859199999999</v>
      </c>
    </row>
    <row r="24" spans="1:18" ht="10.5">
      <c r="A24" s="33">
        <v>16</v>
      </c>
      <c r="B24" s="6" t="s">
        <v>53</v>
      </c>
      <c r="C24" s="1" t="s">
        <v>54</v>
      </c>
      <c r="D24" s="2">
        <v>32431</v>
      </c>
      <c r="E24" s="2">
        <v>8674.94</v>
      </c>
      <c r="F24" s="2">
        <v>875</v>
      </c>
      <c r="G24" s="3" t="s">
        <v>24</v>
      </c>
      <c r="H24" s="3" t="s">
        <v>24</v>
      </c>
      <c r="I24" s="2">
        <v>12616.28</v>
      </c>
      <c r="J24" s="3" t="s">
        <v>24</v>
      </c>
      <c r="K24" s="2">
        <v>1141.2</v>
      </c>
      <c r="L24" s="3" t="s">
        <v>24</v>
      </c>
      <c r="M24" s="4">
        <v>55738.42</v>
      </c>
      <c r="N24" s="9">
        <v>1128.69</v>
      </c>
      <c r="O24" s="31">
        <f t="shared" si="0"/>
        <v>56.43450000000001</v>
      </c>
      <c r="P24" s="32">
        <f t="shared" si="1"/>
        <v>987.5999999999999</v>
      </c>
      <c r="Q24" s="31">
        <f t="shared" si="2"/>
        <v>55734.7122</v>
      </c>
      <c r="R24" s="31">
        <f t="shared" si="3"/>
        <v>3.707799999996496</v>
      </c>
    </row>
    <row r="25" spans="1:18" ht="10.5">
      <c r="A25" s="33">
        <v>16</v>
      </c>
      <c r="B25" s="6" t="s">
        <v>55</v>
      </c>
      <c r="C25" s="1" t="s">
        <v>56</v>
      </c>
      <c r="D25" s="2">
        <v>89877.5</v>
      </c>
      <c r="E25" s="2">
        <v>21567.47</v>
      </c>
      <c r="F25" s="3" t="s">
        <v>24</v>
      </c>
      <c r="G25" s="3" t="s">
        <v>24</v>
      </c>
      <c r="H25" s="2">
        <v>2243.72</v>
      </c>
      <c r="I25" s="2">
        <v>21318.38</v>
      </c>
      <c r="J25" s="3" t="s">
        <v>24</v>
      </c>
      <c r="K25" s="2">
        <v>4238.5</v>
      </c>
      <c r="L25" s="3" t="s">
        <v>24</v>
      </c>
      <c r="M25" s="4">
        <v>139245.57</v>
      </c>
      <c r="N25" s="9">
        <v>2701.82</v>
      </c>
      <c r="O25" s="31">
        <f t="shared" si="0"/>
        <v>135.091</v>
      </c>
      <c r="P25" s="32">
        <f t="shared" si="1"/>
        <v>987.5999999999999</v>
      </c>
      <c r="Q25" s="31">
        <f t="shared" si="2"/>
        <v>133415.87159999998</v>
      </c>
      <c r="R25" s="31">
        <f t="shared" si="3"/>
        <v>5829.698400000023</v>
      </c>
    </row>
    <row r="26" spans="1:18" ht="10.5">
      <c r="A26" s="33">
        <v>16</v>
      </c>
      <c r="B26" s="6" t="s">
        <v>57</v>
      </c>
      <c r="C26" s="1" t="s">
        <v>58</v>
      </c>
      <c r="D26" s="2">
        <v>21798</v>
      </c>
      <c r="E26" s="2">
        <v>5574.51</v>
      </c>
      <c r="F26" s="3" t="s">
        <v>24</v>
      </c>
      <c r="G26" s="3" t="s">
        <v>24</v>
      </c>
      <c r="H26" s="3" t="s">
        <v>24</v>
      </c>
      <c r="I26" s="3" t="s">
        <v>24</v>
      </c>
      <c r="J26" s="3" t="s">
        <v>24</v>
      </c>
      <c r="K26" s="3" t="s">
        <v>24</v>
      </c>
      <c r="L26" s="3" t="s">
        <v>24</v>
      </c>
      <c r="M26" s="4">
        <v>27372.51</v>
      </c>
      <c r="N26" s="9">
        <v>412.72</v>
      </c>
      <c r="O26" s="31">
        <f t="shared" si="0"/>
        <v>20.636000000000003</v>
      </c>
      <c r="P26" s="32">
        <f t="shared" si="1"/>
        <v>987.5999999999999</v>
      </c>
      <c r="Q26" s="31">
        <f t="shared" si="2"/>
        <v>20380.1136</v>
      </c>
      <c r="R26" s="31">
        <f t="shared" si="3"/>
        <v>6992.396399999998</v>
      </c>
    </row>
    <row r="27" spans="1:18" ht="10.5">
      <c r="A27" s="33">
        <v>16</v>
      </c>
      <c r="B27" s="6" t="s">
        <v>59</v>
      </c>
      <c r="C27" s="1" t="s">
        <v>60</v>
      </c>
      <c r="D27" s="2">
        <v>41206.96</v>
      </c>
      <c r="E27" s="2">
        <v>9317.24</v>
      </c>
      <c r="F27" s="3" t="s">
        <v>24</v>
      </c>
      <c r="G27" s="3" t="s">
        <v>24</v>
      </c>
      <c r="H27" s="3" t="s">
        <v>24</v>
      </c>
      <c r="I27" s="2">
        <v>1910.31</v>
      </c>
      <c r="J27" s="3" t="s">
        <v>24</v>
      </c>
      <c r="K27" s="3" t="s">
        <v>24</v>
      </c>
      <c r="L27" s="3" t="s">
        <v>24</v>
      </c>
      <c r="M27" s="4">
        <v>52434.51</v>
      </c>
      <c r="N27" s="9">
        <v>924.57</v>
      </c>
      <c r="O27" s="31">
        <f t="shared" si="0"/>
        <v>46.228500000000004</v>
      </c>
      <c r="P27" s="32">
        <f t="shared" si="1"/>
        <v>987.5999999999999</v>
      </c>
      <c r="Q27" s="31">
        <f t="shared" si="2"/>
        <v>45655.2666</v>
      </c>
      <c r="R27" s="31">
        <f t="shared" si="3"/>
        <v>6779.243399999999</v>
      </c>
    </row>
    <row r="28" spans="1:18" ht="10.5">
      <c r="A28" s="33">
        <v>16</v>
      </c>
      <c r="B28" s="6" t="s">
        <v>61</v>
      </c>
      <c r="C28" s="1" t="s">
        <v>62</v>
      </c>
      <c r="D28" s="2">
        <v>14648.8</v>
      </c>
      <c r="E28" s="2">
        <v>3960.26</v>
      </c>
      <c r="F28" s="3" t="s">
        <v>24</v>
      </c>
      <c r="G28" s="3" t="s">
        <v>24</v>
      </c>
      <c r="H28" s="2">
        <v>825.26</v>
      </c>
      <c r="I28" s="2">
        <v>954.26</v>
      </c>
      <c r="J28" s="3" t="s">
        <v>24</v>
      </c>
      <c r="K28" s="2">
        <v>755</v>
      </c>
      <c r="L28" s="3" t="s">
        <v>24</v>
      </c>
      <c r="M28" s="4">
        <v>21143.58</v>
      </c>
      <c r="N28" s="9">
        <v>357.68</v>
      </c>
      <c r="O28" s="31">
        <f t="shared" si="0"/>
        <v>17.884</v>
      </c>
      <c r="P28" s="32">
        <f t="shared" si="1"/>
        <v>987.5999999999999</v>
      </c>
      <c r="Q28" s="31">
        <f t="shared" si="2"/>
        <v>17662.2384</v>
      </c>
      <c r="R28" s="31">
        <f t="shared" si="3"/>
        <v>3481.3416000000034</v>
      </c>
    </row>
    <row r="29" spans="1:18" ht="10.5">
      <c r="A29" s="33">
        <v>16</v>
      </c>
      <c r="B29" s="6" t="s">
        <v>63</v>
      </c>
      <c r="C29" s="1" t="s">
        <v>64</v>
      </c>
      <c r="D29" s="2">
        <v>49251.17</v>
      </c>
      <c r="E29" s="2">
        <v>4181</v>
      </c>
      <c r="F29" s="2">
        <v>1204</v>
      </c>
      <c r="G29" s="2">
        <v>5646</v>
      </c>
      <c r="H29" s="2">
        <v>6852.85</v>
      </c>
      <c r="I29" s="2">
        <v>3675.29</v>
      </c>
      <c r="J29" s="3" t="s">
        <v>24</v>
      </c>
      <c r="K29" s="2">
        <v>726</v>
      </c>
      <c r="L29" s="3" t="s">
        <v>24</v>
      </c>
      <c r="M29" s="4">
        <v>71536.31</v>
      </c>
      <c r="N29" s="9">
        <v>0</v>
      </c>
      <c r="O29" s="31">
        <f t="shared" si="0"/>
        <v>0</v>
      </c>
      <c r="P29" s="32">
        <f t="shared" si="1"/>
        <v>987.5999999999999</v>
      </c>
      <c r="Q29" s="31">
        <f t="shared" si="2"/>
        <v>0</v>
      </c>
      <c r="R29" s="31">
        <f t="shared" si="3"/>
        <v>71536.31</v>
      </c>
    </row>
    <row r="30" spans="1:18" ht="10.5">
      <c r="A30" s="33">
        <v>16</v>
      </c>
      <c r="B30" s="6" t="s">
        <v>65</v>
      </c>
      <c r="C30" s="1" t="s">
        <v>66</v>
      </c>
      <c r="D30" s="2">
        <v>22228.11</v>
      </c>
      <c r="E30" s="2">
        <v>4846.32</v>
      </c>
      <c r="F30" s="3" t="s">
        <v>24</v>
      </c>
      <c r="G30" s="3" t="s">
        <v>24</v>
      </c>
      <c r="H30" s="3" t="s">
        <v>24</v>
      </c>
      <c r="I30" s="2">
        <v>767.18</v>
      </c>
      <c r="J30" s="3" t="s">
        <v>24</v>
      </c>
      <c r="K30" s="2">
        <v>670</v>
      </c>
      <c r="L30" s="3" t="s">
        <v>24</v>
      </c>
      <c r="M30" s="4">
        <v>28511.61</v>
      </c>
      <c r="N30" s="9">
        <v>400.25</v>
      </c>
      <c r="O30" s="31">
        <f t="shared" si="0"/>
        <v>20.012500000000003</v>
      </c>
      <c r="P30" s="32">
        <f t="shared" si="1"/>
        <v>987.5999999999999</v>
      </c>
      <c r="Q30" s="31">
        <f t="shared" si="2"/>
        <v>19764.345</v>
      </c>
      <c r="R30" s="31">
        <f t="shared" si="3"/>
        <v>8747.265</v>
      </c>
    </row>
    <row r="31" spans="1:18" ht="10.5">
      <c r="A31" s="33">
        <v>16</v>
      </c>
      <c r="B31" s="6" t="s">
        <v>67</v>
      </c>
      <c r="C31" s="1" t="s">
        <v>68</v>
      </c>
      <c r="D31" s="2">
        <v>46604</v>
      </c>
      <c r="E31" s="2">
        <v>10640.7</v>
      </c>
      <c r="F31" s="2">
        <v>4082.23</v>
      </c>
      <c r="G31" s="3" t="s">
        <v>24</v>
      </c>
      <c r="H31" s="2">
        <v>54</v>
      </c>
      <c r="I31" s="2">
        <v>16218.26</v>
      </c>
      <c r="J31" s="2">
        <v>4638.86</v>
      </c>
      <c r="K31" s="2">
        <v>1428.5</v>
      </c>
      <c r="L31" s="3" t="s">
        <v>24</v>
      </c>
      <c r="M31" s="4">
        <v>83666.55</v>
      </c>
      <c r="N31" s="9">
        <v>1644.43</v>
      </c>
      <c r="O31" s="31">
        <f t="shared" si="0"/>
        <v>82.2215</v>
      </c>
      <c r="P31" s="32">
        <f t="shared" si="1"/>
        <v>987.5999999999999</v>
      </c>
      <c r="Q31" s="31">
        <f t="shared" si="2"/>
        <v>81201.9534</v>
      </c>
      <c r="R31" s="31">
        <f t="shared" si="3"/>
        <v>2464.5966000000044</v>
      </c>
    </row>
    <row r="32" spans="1:18" ht="10.5">
      <c r="A32" s="33">
        <v>16</v>
      </c>
      <c r="B32" s="6" t="s">
        <v>69</v>
      </c>
      <c r="C32" s="1" t="s">
        <v>70</v>
      </c>
      <c r="D32" s="2">
        <v>27669.1</v>
      </c>
      <c r="E32" s="2">
        <v>7217.71</v>
      </c>
      <c r="F32" s="3" t="s">
        <v>24</v>
      </c>
      <c r="G32" s="3" t="s">
        <v>24</v>
      </c>
      <c r="H32" s="3" t="s">
        <v>24</v>
      </c>
      <c r="I32" s="2">
        <v>2278.08</v>
      </c>
      <c r="J32" s="3" t="s">
        <v>24</v>
      </c>
      <c r="K32" s="2">
        <v>200</v>
      </c>
      <c r="L32" s="3" t="s">
        <v>24</v>
      </c>
      <c r="M32" s="4">
        <v>37364.89</v>
      </c>
      <c r="N32" s="9">
        <v>534.23</v>
      </c>
      <c r="O32" s="31">
        <f t="shared" si="0"/>
        <v>26.7115</v>
      </c>
      <c r="P32" s="32">
        <f t="shared" si="1"/>
        <v>987.5999999999999</v>
      </c>
      <c r="Q32" s="31">
        <f t="shared" si="2"/>
        <v>26380.2774</v>
      </c>
      <c r="R32" s="31">
        <f t="shared" si="3"/>
        <v>10984.6126</v>
      </c>
    </row>
    <row r="33" spans="1:18" ht="10.5">
      <c r="A33" s="33">
        <v>16</v>
      </c>
      <c r="B33" s="6" t="s">
        <v>71</v>
      </c>
      <c r="C33" s="1" t="s">
        <v>72</v>
      </c>
      <c r="D33" s="2">
        <v>88000</v>
      </c>
      <c r="E33" s="2">
        <v>21922.78</v>
      </c>
      <c r="F33" s="2">
        <v>13450.99</v>
      </c>
      <c r="G33" s="3" t="s">
        <v>24</v>
      </c>
      <c r="H33" s="2">
        <v>3689.22</v>
      </c>
      <c r="I33" s="2">
        <v>5042.8</v>
      </c>
      <c r="J33" s="2">
        <v>1688.41</v>
      </c>
      <c r="K33" s="2">
        <v>7281.4</v>
      </c>
      <c r="L33" s="3" t="s">
        <v>24</v>
      </c>
      <c r="M33" s="4">
        <v>141075.6</v>
      </c>
      <c r="N33" s="9">
        <v>2043.29</v>
      </c>
      <c r="O33" s="31">
        <f t="shared" si="0"/>
        <v>102.1645</v>
      </c>
      <c r="P33" s="32">
        <f t="shared" si="1"/>
        <v>987.5999999999999</v>
      </c>
      <c r="Q33" s="31">
        <f t="shared" si="2"/>
        <v>100897.6602</v>
      </c>
      <c r="R33" s="31">
        <f t="shared" si="3"/>
        <v>40177.93980000001</v>
      </c>
    </row>
    <row r="34" spans="1:18" ht="10.5">
      <c r="A34" s="33">
        <v>16</v>
      </c>
      <c r="B34" s="6" t="s">
        <v>73</v>
      </c>
      <c r="C34" s="1" t="s">
        <v>74</v>
      </c>
      <c r="D34" s="2">
        <v>35999.86</v>
      </c>
      <c r="E34" s="2">
        <v>10446.71</v>
      </c>
      <c r="F34" s="3" t="s">
        <v>24</v>
      </c>
      <c r="G34" s="3" t="s">
        <v>24</v>
      </c>
      <c r="H34" s="3" t="s">
        <v>24</v>
      </c>
      <c r="I34" s="2">
        <v>273.42</v>
      </c>
      <c r="J34" s="3" t="s">
        <v>24</v>
      </c>
      <c r="K34" s="2">
        <v>160</v>
      </c>
      <c r="L34" s="3" t="s">
        <v>24</v>
      </c>
      <c r="M34" s="4">
        <v>46879.99</v>
      </c>
      <c r="N34" s="9">
        <v>601.63</v>
      </c>
      <c r="O34" s="31">
        <f t="shared" si="0"/>
        <v>30.081500000000002</v>
      </c>
      <c r="P34" s="32">
        <f t="shared" si="1"/>
        <v>987.5999999999999</v>
      </c>
      <c r="Q34" s="31">
        <f t="shared" si="2"/>
        <v>29708.4894</v>
      </c>
      <c r="R34" s="31">
        <f t="shared" si="3"/>
        <v>17171.5006</v>
      </c>
    </row>
    <row r="35" spans="1:18" ht="10.5">
      <c r="A35" s="33">
        <v>16</v>
      </c>
      <c r="B35" s="6" t="s">
        <v>75</v>
      </c>
      <c r="C35" s="1" t="s">
        <v>76</v>
      </c>
      <c r="D35" s="2">
        <v>46630</v>
      </c>
      <c r="E35" s="2">
        <v>12373.52</v>
      </c>
      <c r="F35" s="2">
        <v>560</v>
      </c>
      <c r="G35" s="3" t="s">
        <v>24</v>
      </c>
      <c r="H35" s="3" t="s">
        <v>24</v>
      </c>
      <c r="I35" s="2">
        <v>5558.09</v>
      </c>
      <c r="J35" s="3" t="s">
        <v>24</v>
      </c>
      <c r="K35" s="3" t="s">
        <v>24</v>
      </c>
      <c r="L35" s="3" t="s">
        <v>24</v>
      </c>
      <c r="M35" s="4">
        <v>65121.61</v>
      </c>
      <c r="N35" s="9">
        <v>1201.55</v>
      </c>
      <c r="O35" s="31">
        <f t="shared" si="0"/>
        <v>60.0775</v>
      </c>
      <c r="P35" s="32">
        <f t="shared" si="1"/>
        <v>987.5999999999999</v>
      </c>
      <c r="Q35" s="31">
        <f t="shared" si="2"/>
        <v>59332.539</v>
      </c>
      <c r="R35" s="31">
        <f t="shared" si="3"/>
        <v>5789.071000000004</v>
      </c>
    </row>
    <row r="36" spans="1:18" ht="10.5">
      <c r="A36" s="33">
        <v>16</v>
      </c>
      <c r="B36" s="6" t="s">
        <v>77</v>
      </c>
      <c r="C36" s="1" t="s">
        <v>78</v>
      </c>
      <c r="D36" s="2">
        <v>17574.96</v>
      </c>
      <c r="E36" s="2">
        <v>3779.12</v>
      </c>
      <c r="F36" s="3" t="s">
        <v>24</v>
      </c>
      <c r="G36" s="3" t="s">
        <v>24</v>
      </c>
      <c r="H36" s="3" t="s">
        <v>24</v>
      </c>
      <c r="I36" s="3" t="s">
        <v>24</v>
      </c>
      <c r="J36" s="3" t="s">
        <v>24</v>
      </c>
      <c r="K36" s="3" t="s">
        <v>24</v>
      </c>
      <c r="L36" s="3" t="s">
        <v>24</v>
      </c>
      <c r="M36" s="4">
        <v>21354.08</v>
      </c>
      <c r="N36" s="9">
        <v>405.41</v>
      </c>
      <c r="O36" s="31">
        <f t="shared" si="0"/>
        <v>20.270500000000002</v>
      </c>
      <c r="P36" s="32">
        <f t="shared" si="1"/>
        <v>987.5999999999999</v>
      </c>
      <c r="Q36" s="31">
        <f t="shared" si="2"/>
        <v>20019.1458</v>
      </c>
      <c r="R36" s="31">
        <f t="shared" si="3"/>
        <v>1334.9342000000033</v>
      </c>
    </row>
    <row r="37" spans="1:18" ht="10.5">
      <c r="A37" s="33">
        <v>16</v>
      </c>
      <c r="B37" s="6" t="s">
        <v>79</v>
      </c>
      <c r="C37" s="1" t="s">
        <v>80</v>
      </c>
      <c r="D37" s="2">
        <v>49630</v>
      </c>
      <c r="E37" s="2">
        <v>13616.5</v>
      </c>
      <c r="F37" s="2">
        <v>407.02</v>
      </c>
      <c r="G37" s="3" t="s">
        <v>24</v>
      </c>
      <c r="H37" s="2">
        <v>336.6</v>
      </c>
      <c r="I37" s="2">
        <v>189.37</v>
      </c>
      <c r="J37" s="3" t="s">
        <v>24</v>
      </c>
      <c r="K37" s="2">
        <v>603.5</v>
      </c>
      <c r="L37" s="3" t="s">
        <v>24</v>
      </c>
      <c r="M37" s="4">
        <v>64782.99</v>
      </c>
      <c r="N37" s="9">
        <v>1064.78</v>
      </c>
      <c r="O37" s="31">
        <f t="shared" si="0"/>
        <v>53.239000000000004</v>
      </c>
      <c r="P37" s="32">
        <f t="shared" si="1"/>
        <v>987.5999999999999</v>
      </c>
      <c r="Q37" s="31">
        <f t="shared" si="2"/>
        <v>52578.8364</v>
      </c>
      <c r="R37" s="31">
        <f t="shared" si="3"/>
        <v>12204.153599999998</v>
      </c>
    </row>
    <row r="38" spans="1:18" ht="10.5">
      <c r="A38" s="33">
        <v>16</v>
      </c>
      <c r="B38" s="6" t="s">
        <v>81</v>
      </c>
      <c r="C38" s="1" t="s">
        <v>82</v>
      </c>
      <c r="D38" s="2">
        <v>94345.66</v>
      </c>
      <c r="E38" s="2">
        <v>22925.44</v>
      </c>
      <c r="F38" s="2">
        <v>2952.79</v>
      </c>
      <c r="G38" s="3" t="s">
        <v>24</v>
      </c>
      <c r="H38" s="2">
        <v>1939.56</v>
      </c>
      <c r="I38" s="2">
        <v>10789.84</v>
      </c>
      <c r="J38" s="3" t="s">
        <v>24</v>
      </c>
      <c r="K38" s="2">
        <v>11478.83</v>
      </c>
      <c r="L38" s="3" t="s">
        <v>24</v>
      </c>
      <c r="M38" s="4">
        <v>144432.12</v>
      </c>
      <c r="N38" s="9">
        <v>1898.24</v>
      </c>
      <c r="O38" s="31">
        <f t="shared" si="0"/>
        <v>94.912</v>
      </c>
      <c r="P38" s="32">
        <f t="shared" si="1"/>
        <v>987.5999999999999</v>
      </c>
      <c r="Q38" s="31">
        <f t="shared" si="2"/>
        <v>93735.0912</v>
      </c>
      <c r="R38" s="31">
        <f t="shared" si="3"/>
        <v>50697.0288</v>
      </c>
    </row>
    <row r="39" spans="1:18" ht="10.5">
      <c r="A39" s="33">
        <v>16</v>
      </c>
      <c r="B39" s="6" t="s">
        <v>83</v>
      </c>
      <c r="C39" s="1" t="s">
        <v>84</v>
      </c>
      <c r="D39" s="2">
        <v>51547.26</v>
      </c>
      <c r="E39" s="2">
        <v>13022.93</v>
      </c>
      <c r="F39" s="3" t="s">
        <v>24</v>
      </c>
      <c r="G39" s="3" t="s">
        <v>24</v>
      </c>
      <c r="H39" s="2">
        <v>309.23</v>
      </c>
      <c r="I39" s="2">
        <v>808.85</v>
      </c>
      <c r="J39" s="3" t="s">
        <v>24</v>
      </c>
      <c r="K39" s="2">
        <v>643.5</v>
      </c>
      <c r="L39" s="3" t="s">
        <v>24</v>
      </c>
      <c r="M39" s="4">
        <v>66331.77</v>
      </c>
      <c r="N39" s="9">
        <v>693.17</v>
      </c>
      <c r="O39" s="31">
        <f t="shared" si="0"/>
        <v>34.6585</v>
      </c>
      <c r="P39" s="32">
        <f t="shared" si="1"/>
        <v>987.5999999999999</v>
      </c>
      <c r="Q39" s="31">
        <f t="shared" si="2"/>
        <v>34228.734599999996</v>
      </c>
      <c r="R39" s="31">
        <f t="shared" si="3"/>
        <v>32103.035400000008</v>
      </c>
    </row>
    <row r="40" spans="1:18" ht="10.5">
      <c r="A40" s="33">
        <v>16</v>
      </c>
      <c r="B40" s="6" t="s">
        <v>85</v>
      </c>
      <c r="C40" s="1" t="s">
        <v>86</v>
      </c>
      <c r="D40" s="2">
        <v>34912.5</v>
      </c>
      <c r="E40" s="2">
        <v>3195.53</v>
      </c>
      <c r="F40" s="2">
        <v>100</v>
      </c>
      <c r="G40" s="3" t="s">
        <v>24</v>
      </c>
      <c r="H40" s="2">
        <v>600.48</v>
      </c>
      <c r="I40" s="2">
        <v>166.49</v>
      </c>
      <c r="J40" s="3" t="s">
        <v>24</v>
      </c>
      <c r="K40" s="2">
        <v>25</v>
      </c>
      <c r="L40" s="3" t="s">
        <v>24</v>
      </c>
      <c r="M40" s="4">
        <v>39000</v>
      </c>
      <c r="N40" s="9">
        <v>0</v>
      </c>
      <c r="O40" s="31">
        <f t="shared" si="0"/>
        <v>0</v>
      </c>
      <c r="P40" s="32">
        <f t="shared" si="1"/>
        <v>987.5999999999999</v>
      </c>
      <c r="Q40" s="31">
        <f t="shared" si="2"/>
        <v>0</v>
      </c>
      <c r="R40" s="31">
        <f t="shared" si="3"/>
        <v>39000</v>
      </c>
    </row>
    <row r="41" spans="1:18" ht="10.5">
      <c r="A41" s="33">
        <v>16</v>
      </c>
      <c r="B41" s="6" t="s">
        <v>87</v>
      </c>
      <c r="C41" s="1" t="s">
        <v>88</v>
      </c>
      <c r="D41" s="2">
        <v>45742</v>
      </c>
      <c r="E41" s="2">
        <v>11911.5</v>
      </c>
      <c r="F41" s="3" t="s">
        <v>24</v>
      </c>
      <c r="G41" s="3" t="s">
        <v>24</v>
      </c>
      <c r="H41" s="3" t="s">
        <v>24</v>
      </c>
      <c r="I41" s="2">
        <v>270</v>
      </c>
      <c r="J41" s="3" t="s">
        <v>24</v>
      </c>
      <c r="K41" s="3" t="s">
        <v>24</v>
      </c>
      <c r="L41" s="3" t="s">
        <v>24</v>
      </c>
      <c r="M41" s="4">
        <v>57923.5</v>
      </c>
      <c r="N41" s="9">
        <v>911.42</v>
      </c>
      <c r="O41" s="31">
        <f t="shared" si="0"/>
        <v>45.571</v>
      </c>
      <c r="P41" s="32">
        <f t="shared" si="1"/>
        <v>987.5999999999999</v>
      </c>
      <c r="Q41" s="31">
        <f t="shared" si="2"/>
        <v>45005.919599999994</v>
      </c>
      <c r="R41" s="31">
        <f t="shared" si="3"/>
        <v>12917.580400000006</v>
      </c>
    </row>
    <row r="42" spans="1:18" ht="10.5">
      <c r="A42" s="33">
        <v>16</v>
      </c>
      <c r="B42" s="6" t="s">
        <v>89</v>
      </c>
      <c r="C42" s="1" t="s">
        <v>90</v>
      </c>
      <c r="D42" s="2">
        <v>48329.87</v>
      </c>
      <c r="E42" s="2">
        <v>12679.69</v>
      </c>
      <c r="F42" s="3" t="s">
        <v>24</v>
      </c>
      <c r="G42" s="3" t="s">
        <v>24</v>
      </c>
      <c r="H42" s="2">
        <v>602.04</v>
      </c>
      <c r="I42" s="2">
        <v>2387.8</v>
      </c>
      <c r="J42" s="3" t="s">
        <v>24</v>
      </c>
      <c r="K42" s="2">
        <v>974.5</v>
      </c>
      <c r="L42" s="3" t="s">
        <v>24</v>
      </c>
      <c r="M42" s="4">
        <v>64973.9</v>
      </c>
      <c r="N42" s="9">
        <v>884.21</v>
      </c>
      <c r="O42" s="31">
        <f t="shared" si="0"/>
        <v>44.2105</v>
      </c>
      <c r="P42" s="32">
        <f t="shared" si="1"/>
        <v>987.5999999999999</v>
      </c>
      <c r="Q42" s="31">
        <f t="shared" si="2"/>
        <v>43662.2898</v>
      </c>
      <c r="R42" s="31">
        <f t="shared" si="3"/>
        <v>21311.610200000003</v>
      </c>
    </row>
    <row r="43" spans="1:18" ht="10.5">
      <c r="A43" s="33">
        <v>16</v>
      </c>
      <c r="B43" s="6" t="s">
        <v>91</v>
      </c>
      <c r="C43" s="1" t="s">
        <v>92</v>
      </c>
      <c r="D43" s="2">
        <v>44305</v>
      </c>
      <c r="E43" s="2">
        <v>11865.87</v>
      </c>
      <c r="F43" s="3" t="s">
        <v>24</v>
      </c>
      <c r="G43" s="3" t="s">
        <v>24</v>
      </c>
      <c r="H43" s="3" t="s">
        <v>24</v>
      </c>
      <c r="I43" s="2">
        <v>105.7</v>
      </c>
      <c r="J43" s="3" t="s">
        <v>24</v>
      </c>
      <c r="K43" s="2">
        <v>25</v>
      </c>
      <c r="L43" s="3" t="s">
        <v>24</v>
      </c>
      <c r="M43" s="4">
        <v>56301.57</v>
      </c>
      <c r="N43" s="9">
        <v>599.89</v>
      </c>
      <c r="O43" s="31">
        <f t="shared" si="0"/>
        <v>29.994500000000002</v>
      </c>
      <c r="P43" s="32">
        <f t="shared" si="1"/>
        <v>987.5999999999999</v>
      </c>
      <c r="Q43" s="31">
        <f t="shared" si="2"/>
        <v>29622.568199999998</v>
      </c>
      <c r="R43" s="31">
        <f t="shared" si="3"/>
        <v>26679.001800000002</v>
      </c>
    </row>
    <row r="44" spans="1:18" ht="10.5">
      <c r="A44" s="33">
        <v>16</v>
      </c>
      <c r="B44" s="6" t="s">
        <v>93</v>
      </c>
      <c r="C44" s="1" t="s">
        <v>94</v>
      </c>
      <c r="D44" s="2">
        <v>34799.97</v>
      </c>
      <c r="E44" s="2">
        <v>8756.71</v>
      </c>
      <c r="F44" s="3" t="s">
        <v>24</v>
      </c>
      <c r="G44" s="3" t="s">
        <v>24</v>
      </c>
      <c r="H44" s="3" t="s">
        <v>24</v>
      </c>
      <c r="I44" s="2">
        <v>2161.3</v>
      </c>
      <c r="J44" s="3" t="s">
        <v>24</v>
      </c>
      <c r="K44" s="2">
        <v>30</v>
      </c>
      <c r="L44" s="3" t="s">
        <v>24</v>
      </c>
      <c r="M44" s="4">
        <v>45747.98</v>
      </c>
      <c r="N44" s="9">
        <v>445.27</v>
      </c>
      <c r="O44" s="31">
        <f t="shared" si="0"/>
        <v>22.2635</v>
      </c>
      <c r="P44" s="32">
        <f t="shared" si="1"/>
        <v>987.5999999999999</v>
      </c>
      <c r="Q44" s="31">
        <f t="shared" si="2"/>
        <v>21987.4326</v>
      </c>
      <c r="R44" s="31">
        <f t="shared" si="3"/>
        <v>23760.547400000003</v>
      </c>
    </row>
    <row r="45" spans="1:18" ht="10.5">
      <c r="A45" s="33">
        <v>16</v>
      </c>
      <c r="B45" s="6" t="s">
        <v>95</v>
      </c>
      <c r="C45" s="1" t="s">
        <v>96</v>
      </c>
      <c r="D45" s="2">
        <v>49034.96</v>
      </c>
      <c r="E45" s="2">
        <v>12434.69</v>
      </c>
      <c r="F45" s="2">
        <v>7944.31</v>
      </c>
      <c r="G45" s="2">
        <v>788.68</v>
      </c>
      <c r="H45" s="2">
        <v>3930.25</v>
      </c>
      <c r="I45" s="2">
        <v>11620.34</v>
      </c>
      <c r="J45" s="3" t="s">
        <v>24</v>
      </c>
      <c r="K45" s="2">
        <v>1612</v>
      </c>
      <c r="L45" s="3" t="s">
        <v>24</v>
      </c>
      <c r="M45" s="4">
        <v>87365.23</v>
      </c>
      <c r="N45" s="9">
        <v>1769</v>
      </c>
      <c r="O45" s="31">
        <f t="shared" si="0"/>
        <v>88.45</v>
      </c>
      <c r="P45" s="32">
        <f t="shared" si="1"/>
        <v>987.5999999999999</v>
      </c>
      <c r="Q45" s="31">
        <f t="shared" si="2"/>
        <v>87353.22</v>
      </c>
      <c r="R45" s="31">
        <f t="shared" si="3"/>
        <v>12.009999999994761</v>
      </c>
    </row>
    <row r="46" spans="1:18" ht="10.5">
      <c r="A46" s="33">
        <v>16</v>
      </c>
      <c r="B46" s="6" t="s">
        <v>97</v>
      </c>
      <c r="C46" s="1" t="s">
        <v>98</v>
      </c>
      <c r="D46" s="2">
        <v>38501.1</v>
      </c>
      <c r="E46" s="2">
        <v>8335.52</v>
      </c>
      <c r="F46" s="2">
        <v>300</v>
      </c>
      <c r="G46" s="3" t="s">
        <v>24</v>
      </c>
      <c r="H46" s="2">
        <v>56.87</v>
      </c>
      <c r="I46" s="2">
        <v>1980.85</v>
      </c>
      <c r="J46" s="3" t="s">
        <v>24</v>
      </c>
      <c r="K46" s="2">
        <v>2011.1</v>
      </c>
      <c r="L46" s="3" t="s">
        <v>24</v>
      </c>
      <c r="M46" s="4">
        <v>51185.44</v>
      </c>
      <c r="N46" s="9">
        <v>643.13</v>
      </c>
      <c r="O46" s="31">
        <f t="shared" si="0"/>
        <v>32.1565</v>
      </c>
      <c r="P46" s="32">
        <f t="shared" si="1"/>
        <v>987.5999999999999</v>
      </c>
      <c r="Q46" s="31">
        <f t="shared" si="2"/>
        <v>31757.7594</v>
      </c>
      <c r="R46" s="31">
        <f t="shared" si="3"/>
        <v>19427.680600000003</v>
      </c>
    </row>
    <row r="47" spans="1:18" ht="10.5">
      <c r="A47" s="33">
        <v>16</v>
      </c>
      <c r="B47" s="6" t="s">
        <v>99</v>
      </c>
      <c r="C47" s="1" t="s">
        <v>100</v>
      </c>
      <c r="D47" s="2">
        <v>38031.28</v>
      </c>
      <c r="E47" s="2">
        <v>10261.92</v>
      </c>
      <c r="F47" s="3" t="s">
        <v>24</v>
      </c>
      <c r="G47" s="3" t="s">
        <v>24</v>
      </c>
      <c r="H47" s="2">
        <v>1220.4</v>
      </c>
      <c r="I47" s="2">
        <v>254.46</v>
      </c>
      <c r="J47" s="3" t="s">
        <v>24</v>
      </c>
      <c r="K47" s="2">
        <v>150</v>
      </c>
      <c r="L47" s="3" t="s">
        <v>24</v>
      </c>
      <c r="M47" s="4">
        <v>49918.06</v>
      </c>
      <c r="N47" s="9">
        <v>451.7</v>
      </c>
      <c r="O47" s="31">
        <f t="shared" si="0"/>
        <v>22.585</v>
      </c>
      <c r="P47" s="32">
        <f t="shared" si="1"/>
        <v>987.5999999999999</v>
      </c>
      <c r="Q47" s="31">
        <f t="shared" si="2"/>
        <v>22304.946</v>
      </c>
      <c r="R47" s="31">
        <f t="shared" si="3"/>
        <v>27613.113999999998</v>
      </c>
    </row>
    <row r="48" spans="1:18" ht="10.5">
      <c r="A48" s="33">
        <v>16</v>
      </c>
      <c r="B48" s="6" t="s">
        <v>101</v>
      </c>
      <c r="C48" s="1" t="s">
        <v>102</v>
      </c>
      <c r="D48" s="2">
        <v>22850.06</v>
      </c>
      <c r="E48" s="2">
        <v>5199.88</v>
      </c>
      <c r="F48" s="3" t="s">
        <v>24</v>
      </c>
      <c r="G48" s="3" t="s">
        <v>24</v>
      </c>
      <c r="H48" s="2">
        <v>214.4</v>
      </c>
      <c r="I48" s="2">
        <v>525.3</v>
      </c>
      <c r="J48" s="3" t="s">
        <v>24</v>
      </c>
      <c r="K48" s="3" t="s">
        <v>24</v>
      </c>
      <c r="L48" s="3" t="s">
        <v>24</v>
      </c>
      <c r="M48" s="4">
        <v>28789.64</v>
      </c>
      <c r="N48" s="9">
        <v>538.76</v>
      </c>
      <c r="O48" s="31">
        <f t="shared" si="0"/>
        <v>26.938000000000002</v>
      </c>
      <c r="P48" s="32">
        <f t="shared" si="1"/>
        <v>987.5999999999999</v>
      </c>
      <c r="Q48" s="31">
        <f t="shared" si="2"/>
        <v>26603.9688</v>
      </c>
      <c r="R48" s="31">
        <f t="shared" si="3"/>
        <v>2185.6712000000007</v>
      </c>
    </row>
    <row r="49" spans="1:18" ht="10.5">
      <c r="A49" s="33">
        <v>16</v>
      </c>
      <c r="B49" s="6" t="s">
        <v>103</v>
      </c>
      <c r="C49" s="1" t="s">
        <v>104</v>
      </c>
      <c r="D49" s="2">
        <v>41516</v>
      </c>
      <c r="E49" s="2">
        <v>11608.37</v>
      </c>
      <c r="F49" s="2">
        <v>25</v>
      </c>
      <c r="G49" s="3" t="s">
        <v>24</v>
      </c>
      <c r="H49" s="3" t="s">
        <v>24</v>
      </c>
      <c r="I49" s="3" t="s">
        <v>24</v>
      </c>
      <c r="J49" s="3" t="s">
        <v>24</v>
      </c>
      <c r="K49" s="3" t="s">
        <v>24</v>
      </c>
      <c r="L49" s="3" t="s">
        <v>24</v>
      </c>
      <c r="M49" s="4">
        <v>53149.37</v>
      </c>
      <c r="N49" s="9">
        <v>870.53</v>
      </c>
      <c r="O49" s="31">
        <f t="shared" si="0"/>
        <v>43.5265</v>
      </c>
      <c r="P49" s="32">
        <f t="shared" si="1"/>
        <v>987.5999999999999</v>
      </c>
      <c r="Q49" s="31">
        <f t="shared" si="2"/>
        <v>42986.7714</v>
      </c>
      <c r="R49" s="31">
        <f t="shared" si="3"/>
        <v>10162.598600000005</v>
      </c>
    </row>
    <row r="50" spans="1:18" ht="10.5">
      <c r="A50" s="33">
        <v>16</v>
      </c>
      <c r="B50" s="6" t="s">
        <v>105</v>
      </c>
      <c r="C50" s="1" t="s">
        <v>106</v>
      </c>
      <c r="D50" s="2">
        <v>113041.22</v>
      </c>
      <c r="E50" s="2">
        <v>27018.63</v>
      </c>
      <c r="F50" s="2">
        <v>10530</v>
      </c>
      <c r="G50" s="3" t="s">
        <v>24</v>
      </c>
      <c r="H50" s="2">
        <v>10695.03</v>
      </c>
      <c r="I50" s="2">
        <v>15304.09</v>
      </c>
      <c r="J50" s="3" t="s">
        <v>24</v>
      </c>
      <c r="K50" s="2">
        <v>753.5</v>
      </c>
      <c r="L50" s="3" t="s">
        <v>24</v>
      </c>
      <c r="M50" s="4">
        <v>177342.47</v>
      </c>
      <c r="N50" s="9">
        <v>2900.08</v>
      </c>
      <c r="O50" s="31">
        <f t="shared" si="0"/>
        <v>145.004</v>
      </c>
      <c r="P50" s="32">
        <f t="shared" si="1"/>
        <v>987.5999999999999</v>
      </c>
      <c r="Q50" s="31">
        <f t="shared" si="2"/>
        <v>143205.95039999997</v>
      </c>
      <c r="R50" s="31">
        <f t="shared" si="3"/>
        <v>34136.51960000003</v>
      </c>
    </row>
    <row r="51" spans="1:18" ht="10.5">
      <c r="A51" s="33">
        <v>16</v>
      </c>
      <c r="B51" s="6" t="s">
        <v>107</v>
      </c>
      <c r="C51" s="1" t="s">
        <v>108</v>
      </c>
      <c r="D51" s="2">
        <v>63366.7</v>
      </c>
      <c r="E51" s="2">
        <v>18111.82</v>
      </c>
      <c r="F51" s="3" t="s">
        <v>24</v>
      </c>
      <c r="G51" s="3" t="s">
        <v>24</v>
      </c>
      <c r="H51" s="2">
        <v>646.8</v>
      </c>
      <c r="I51" s="2">
        <v>2855.96</v>
      </c>
      <c r="J51" s="3" t="s">
        <v>24</v>
      </c>
      <c r="K51" s="2">
        <v>2723</v>
      </c>
      <c r="L51" s="3" t="s">
        <v>24</v>
      </c>
      <c r="M51" s="4">
        <v>87704.28</v>
      </c>
      <c r="N51" s="9">
        <v>974.2</v>
      </c>
      <c r="O51" s="31">
        <f t="shared" si="0"/>
        <v>48.71000000000001</v>
      </c>
      <c r="P51" s="32">
        <f t="shared" si="1"/>
        <v>987.5999999999999</v>
      </c>
      <c r="Q51" s="31">
        <f t="shared" si="2"/>
        <v>48105.99600000001</v>
      </c>
      <c r="R51" s="31">
        <f t="shared" si="3"/>
        <v>39598.28399999999</v>
      </c>
    </row>
    <row r="52" spans="1:18" ht="10.5">
      <c r="A52" s="33">
        <v>16</v>
      </c>
      <c r="B52" s="6" t="s">
        <v>109</v>
      </c>
      <c r="C52" s="1" t="s">
        <v>110</v>
      </c>
      <c r="D52" s="2">
        <v>38479.29</v>
      </c>
      <c r="E52" s="2">
        <v>10051.3</v>
      </c>
      <c r="F52" s="3" t="s">
        <v>24</v>
      </c>
      <c r="G52" s="3" t="s">
        <v>24</v>
      </c>
      <c r="H52" s="2">
        <v>1147.5</v>
      </c>
      <c r="I52" s="2">
        <v>336.75</v>
      </c>
      <c r="J52" s="3" t="s">
        <v>24</v>
      </c>
      <c r="K52" s="2">
        <v>190</v>
      </c>
      <c r="L52" s="3" t="s">
        <v>24</v>
      </c>
      <c r="M52" s="4">
        <v>50204.84</v>
      </c>
      <c r="N52" s="9">
        <v>427.55</v>
      </c>
      <c r="O52" s="31">
        <f t="shared" si="0"/>
        <v>21.3775</v>
      </c>
      <c r="P52" s="32">
        <f t="shared" si="1"/>
        <v>987.5999999999999</v>
      </c>
      <c r="Q52" s="31">
        <f t="shared" si="2"/>
        <v>21112.418999999998</v>
      </c>
      <c r="R52" s="31">
        <f t="shared" si="3"/>
        <v>29092.421</v>
      </c>
    </row>
    <row r="53" spans="1:18" ht="10.5">
      <c r="A53" s="33">
        <v>16</v>
      </c>
      <c r="B53" s="6" t="s">
        <v>111</v>
      </c>
      <c r="C53" s="1" t="s">
        <v>112</v>
      </c>
      <c r="D53" s="2">
        <v>47943.03</v>
      </c>
      <c r="E53" s="2">
        <v>12128.3</v>
      </c>
      <c r="F53" s="3" t="s">
        <v>24</v>
      </c>
      <c r="G53" s="3" t="s">
        <v>24</v>
      </c>
      <c r="H53" s="2">
        <v>1123.2</v>
      </c>
      <c r="I53" s="2">
        <v>7225.71</v>
      </c>
      <c r="J53" s="3" t="s">
        <v>24</v>
      </c>
      <c r="K53" s="2">
        <v>325</v>
      </c>
      <c r="L53" s="3" t="s">
        <v>24</v>
      </c>
      <c r="M53" s="4">
        <v>68745.24</v>
      </c>
      <c r="N53" s="9">
        <v>415.77</v>
      </c>
      <c r="O53" s="31">
        <f t="shared" si="0"/>
        <v>20.7885</v>
      </c>
      <c r="P53" s="32">
        <f t="shared" si="1"/>
        <v>987.5999999999999</v>
      </c>
      <c r="Q53" s="31">
        <f t="shared" si="2"/>
        <v>20530.722599999997</v>
      </c>
      <c r="R53" s="31">
        <f t="shared" si="3"/>
        <v>48214.51740000001</v>
      </c>
    </row>
    <row r="54" spans="1:18" ht="10.5">
      <c r="A54" s="33">
        <v>16</v>
      </c>
      <c r="B54" s="6" t="s">
        <v>113</v>
      </c>
      <c r="C54" s="1" t="s">
        <v>114</v>
      </c>
      <c r="D54" s="2">
        <v>184975.74</v>
      </c>
      <c r="E54" s="2">
        <v>45437.45</v>
      </c>
      <c r="F54" s="2">
        <v>500</v>
      </c>
      <c r="G54" s="3" t="s">
        <v>24</v>
      </c>
      <c r="H54" s="2">
        <v>4131.91</v>
      </c>
      <c r="I54" s="2">
        <v>1945.76</v>
      </c>
      <c r="J54" s="3" t="s">
        <v>24</v>
      </c>
      <c r="K54" s="2">
        <v>3648</v>
      </c>
      <c r="L54" s="3" t="s">
        <v>24</v>
      </c>
      <c r="M54" s="4">
        <v>240638.86</v>
      </c>
      <c r="N54" s="9">
        <v>2286.27</v>
      </c>
      <c r="O54" s="31">
        <f t="shared" si="0"/>
        <v>114.3135</v>
      </c>
      <c r="P54" s="32">
        <f t="shared" si="1"/>
        <v>987.5999999999999</v>
      </c>
      <c r="Q54" s="31">
        <f t="shared" si="2"/>
        <v>112896.01259999999</v>
      </c>
      <c r="R54" s="31">
        <f t="shared" si="3"/>
        <v>127742.8474</v>
      </c>
    </row>
    <row r="55" spans="1:18" ht="10.5">
      <c r="A55" s="33">
        <v>16</v>
      </c>
      <c r="B55" s="6" t="s">
        <v>115</v>
      </c>
      <c r="C55" s="1" t="s">
        <v>116</v>
      </c>
      <c r="D55" s="2">
        <v>63531.06</v>
      </c>
      <c r="E55" s="2">
        <v>4713.53</v>
      </c>
      <c r="F55" s="2">
        <v>1151.89</v>
      </c>
      <c r="G55" s="3" t="s">
        <v>24</v>
      </c>
      <c r="H55" s="2">
        <v>4084.54</v>
      </c>
      <c r="I55" s="2">
        <v>2763.21</v>
      </c>
      <c r="J55" s="3" t="s">
        <v>24</v>
      </c>
      <c r="K55" s="2">
        <v>5938</v>
      </c>
      <c r="L55" s="3" t="s">
        <v>24</v>
      </c>
      <c r="M55" s="4">
        <v>82182.23</v>
      </c>
      <c r="N55" s="9">
        <v>0</v>
      </c>
      <c r="O55" s="31">
        <f t="shared" si="0"/>
        <v>0</v>
      </c>
      <c r="P55" s="32">
        <f t="shared" si="1"/>
        <v>987.5999999999999</v>
      </c>
      <c r="Q55" s="31">
        <f t="shared" si="2"/>
        <v>0</v>
      </c>
      <c r="R55" s="31">
        <f t="shared" si="3"/>
        <v>82182.23</v>
      </c>
    </row>
    <row r="56" spans="1:18" ht="10.5">
      <c r="A56" s="33">
        <v>16</v>
      </c>
      <c r="B56" s="6" t="s">
        <v>117</v>
      </c>
      <c r="C56" s="1" t="s">
        <v>118</v>
      </c>
      <c r="D56" s="2">
        <v>17953.46</v>
      </c>
      <c r="E56" s="2">
        <v>3886.94</v>
      </c>
      <c r="F56" s="2">
        <v>1400</v>
      </c>
      <c r="G56" s="3" t="s">
        <v>24</v>
      </c>
      <c r="H56" s="2">
        <v>387.77</v>
      </c>
      <c r="I56" s="2">
        <v>5559.24</v>
      </c>
      <c r="J56" s="3" t="s">
        <v>24</v>
      </c>
      <c r="K56" s="2">
        <v>630.56</v>
      </c>
      <c r="L56" s="3" t="s">
        <v>24</v>
      </c>
      <c r="M56" s="4">
        <v>29817.97</v>
      </c>
      <c r="N56" s="9">
        <v>581.2</v>
      </c>
      <c r="O56" s="31">
        <f t="shared" si="0"/>
        <v>29.060000000000002</v>
      </c>
      <c r="P56" s="32">
        <f t="shared" si="1"/>
        <v>987.5999999999999</v>
      </c>
      <c r="Q56" s="31">
        <f t="shared" si="2"/>
        <v>28699.656</v>
      </c>
      <c r="R56" s="31">
        <f t="shared" si="3"/>
        <v>1118.3140000000021</v>
      </c>
    </row>
    <row r="57" spans="1:18" ht="10.5">
      <c r="A57" s="33">
        <v>16</v>
      </c>
      <c r="B57" s="6" t="s">
        <v>119</v>
      </c>
      <c r="C57" s="1" t="s">
        <v>120</v>
      </c>
      <c r="D57" s="2">
        <v>91072</v>
      </c>
      <c r="E57" s="2">
        <v>23914.8</v>
      </c>
      <c r="F57" s="2">
        <v>2106</v>
      </c>
      <c r="G57" s="3" t="s">
        <v>24</v>
      </c>
      <c r="H57" s="3" t="s">
        <v>24</v>
      </c>
      <c r="I57" s="2">
        <v>1475.86</v>
      </c>
      <c r="J57" s="3" t="s">
        <v>24</v>
      </c>
      <c r="K57" s="2">
        <v>460</v>
      </c>
      <c r="L57" s="3" t="s">
        <v>24</v>
      </c>
      <c r="M57" s="4">
        <v>119028.66</v>
      </c>
      <c r="N57" s="9">
        <v>1688.38</v>
      </c>
      <c r="O57" s="31">
        <f t="shared" si="0"/>
        <v>84.41900000000001</v>
      </c>
      <c r="P57" s="32">
        <f t="shared" si="1"/>
        <v>987.5999999999999</v>
      </c>
      <c r="Q57" s="31">
        <f t="shared" si="2"/>
        <v>83372.2044</v>
      </c>
      <c r="R57" s="31">
        <f t="shared" si="3"/>
        <v>35656.4556</v>
      </c>
    </row>
    <row r="58" spans="1:18" ht="10.5">
      <c r="A58" s="33">
        <v>16</v>
      </c>
      <c r="B58" s="6" t="s">
        <v>121</v>
      </c>
      <c r="C58" s="1" t="s">
        <v>122</v>
      </c>
      <c r="D58" s="2">
        <v>105572</v>
      </c>
      <c r="E58" s="2">
        <v>22862.25</v>
      </c>
      <c r="F58" s="2">
        <v>600</v>
      </c>
      <c r="G58" s="3" t="s">
        <v>24</v>
      </c>
      <c r="H58" s="2">
        <v>369.49</v>
      </c>
      <c r="I58" s="2">
        <v>2280.94</v>
      </c>
      <c r="J58" s="3" t="s">
        <v>24</v>
      </c>
      <c r="K58" s="2">
        <v>335</v>
      </c>
      <c r="L58" s="3" t="s">
        <v>24</v>
      </c>
      <c r="M58" s="4">
        <v>132019.68</v>
      </c>
      <c r="N58" s="9">
        <v>2096.71</v>
      </c>
      <c r="O58" s="31">
        <f t="shared" si="0"/>
        <v>104.83550000000001</v>
      </c>
      <c r="P58" s="32">
        <f t="shared" si="1"/>
        <v>987.5999999999999</v>
      </c>
      <c r="Q58" s="31">
        <f t="shared" si="2"/>
        <v>103535.5398</v>
      </c>
      <c r="R58" s="31">
        <f t="shared" si="3"/>
        <v>28484.140199999994</v>
      </c>
    </row>
    <row r="59" spans="1:18" ht="10.5">
      <c r="A59" s="33">
        <v>16</v>
      </c>
      <c r="B59" s="6" t="s">
        <v>123</v>
      </c>
      <c r="C59" s="1" t="s">
        <v>124</v>
      </c>
      <c r="D59" s="2">
        <v>38431.17</v>
      </c>
      <c r="E59" s="2">
        <v>10441.58</v>
      </c>
      <c r="F59" s="3" t="s">
        <v>24</v>
      </c>
      <c r="G59" s="3" t="s">
        <v>24</v>
      </c>
      <c r="H59" s="3" t="s">
        <v>24</v>
      </c>
      <c r="I59" s="2">
        <v>76.59</v>
      </c>
      <c r="J59" s="3" t="s">
        <v>24</v>
      </c>
      <c r="K59" s="3" t="s">
        <v>24</v>
      </c>
      <c r="L59" s="3" t="s">
        <v>24</v>
      </c>
      <c r="M59" s="4">
        <v>48949.34</v>
      </c>
      <c r="N59" s="9">
        <v>811.37</v>
      </c>
      <c r="O59" s="31">
        <f t="shared" si="0"/>
        <v>40.5685</v>
      </c>
      <c r="P59" s="32">
        <f t="shared" si="1"/>
        <v>987.5999999999999</v>
      </c>
      <c r="Q59" s="31">
        <f t="shared" si="2"/>
        <v>40065.4506</v>
      </c>
      <c r="R59" s="31">
        <f t="shared" si="3"/>
        <v>8883.8894</v>
      </c>
    </row>
    <row r="60" spans="1:18" ht="10.5">
      <c r="A60" s="33">
        <v>16</v>
      </c>
      <c r="B60" s="6" t="s">
        <v>125</v>
      </c>
      <c r="C60" s="1" t="s">
        <v>126</v>
      </c>
      <c r="D60" s="2">
        <v>249758.91</v>
      </c>
      <c r="E60" s="2">
        <v>61954.36</v>
      </c>
      <c r="F60" s="2">
        <v>2883.27</v>
      </c>
      <c r="G60" s="3" t="s">
        <v>24</v>
      </c>
      <c r="H60" s="2">
        <v>1331.23</v>
      </c>
      <c r="I60" s="2">
        <v>15182.12</v>
      </c>
      <c r="J60" s="3" t="s">
        <v>24</v>
      </c>
      <c r="K60" s="2">
        <v>1518</v>
      </c>
      <c r="L60" s="3" t="s">
        <v>24</v>
      </c>
      <c r="M60" s="4">
        <v>332627.89</v>
      </c>
      <c r="N60" s="9">
        <v>5859.32</v>
      </c>
      <c r="O60" s="31">
        <f t="shared" si="0"/>
        <v>292.966</v>
      </c>
      <c r="P60" s="32">
        <f t="shared" si="1"/>
        <v>987.5999999999999</v>
      </c>
      <c r="Q60" s="31">
        <f t="shared" si="2"/>
        <v>289333.2216</v>
      </c>
      <c r="R60" s="31">
        <f t="shared" si="3"/>
        <v>43294.668400000024</v>
      </c>
    </row>
    <row r="61" spans="1:18" ht="10.5">
      <c r="A61" s="33">
        <v>16</v>
      </c>
      <c r="B61" s="6" t="s">
        <v>127</v>
      </c>
      <c r="C61" s="1" t="s">
        <v>128</v>
      </c>
      <c r="D61" s="2">
        <v>169318.18</v>
      </c>
      <c r="E61" s="2">
        <v>43999.38</v>
      </c>
      <c r="F61" s="3" t="s">
        <v>24</v>
      </c>
      <c r="G61" s="3" t="s">
        <v>24</v>
      </c>
      <c r="H61" s="2">
        <v>141.96</v>
      </c>
      <c r="I61" s="2">
        <v>4368.21</v>
      </c>
      <c r="J61" s="3" t="s">
        <v>24</v>
      </c>
      <c r="K61" s="2">
        <v>50</v>
      </c>
      <c r="L61" s="3" t="s">
        <v>24</v>
      </c>
      <c r="M61" s="4">
        <v>217877.73</v>
      </c>
      <c r="N61" s="9">
        <v>3247.17</v>
      </c>
      <c r="O61" s="31">
        <f t="shared" si="0"/>
        <v>162.35850000000002</v>
      </c>
      <c r="P61" s="32">
        <f t="shared" si="1"/>
        <v>987.5999999999999</v>
      </c>
      <c r="Q61" s="31">
        <f t="shared" si="2"/>
        <v>160345.25460000001</v>
      </c>
      <c r="R61" s="31">
        <f t="shared" si="3"/>
        <v>57532.475399999996</v>
      </c>
    </row>
    <row r="62" spans="1:18" ht="10.5">
      <c r="A62" s="33">
        <v>16</v>
      </c>
      <c r="B62" s="6" t="s">
        <v>129</v>
      </c>
      <c r="C62" s="1" t="s">
        <v>130</v>
      </c>
      <c r="D62" s="2">
        <v>111422.5</v>
      </c>
      <c r="E62" s="2">
        <v>28139.21</v>
      </c>
      <c r="F62" s="3" t="s">
        <v>24</v>
      </c>
      <c r="G62" s="3" t="s">
        <v>24</v>
      </c>
      <c r="H62" s="2">
        <v>165</v>
      </c>
      <c r="I62" s="2">
        <v>1668.27</v>
      </c>
      <c r="J62" s="3" t="s">
        <v>24</v>
      </c>
      <c r="K62" s="3" t="s">
        <v>24</v>
      </c>
      <c r="L62" s="3" t="s">
        <v>24</v>
      </c>
      <c r="M62" s="4">
        <v>141394.98</v>
      </c>
      <c r="N62" s="9">
        <v>2670.04</v>
      </c>
      <c r="O62" s="31">
        <f t="shared" si="0"/>
        <v>133.502</v>
      </c>
      <c r="P62" s="32">
        <f t="shared" si="1"/>
        <v>987.5999999999999</v>
      </c>
      <c r="Q62" s="31">
        <f t="shared" si="2"/>
        <v>131846.5752</v>
      </c>
      <c r="R62" s="31">
        <f t="shared" si="3"/>
        <v>9548.404800000018</v>
      </c>
    </row>
    <row r="63" spans="1:18" ht="10.5">
      <c r="A63" s="33">
        <v>16</v>
      </c>
      <c r="B63" s="6" t="s">
        <v>131</v>
      </c>
      <c r="C63" s="1" t="s">
        <v>132</v>
      </c>
      <c r="D63" s="2">
        <v>48452</v>
      </c>
      <c r="E63" s="2">
        <v>12045.15</v>
      </c>
      <c r="F63" s="2">
        <v>300</v>
      </c>
      <c r="G63" s="3" t="s">
        <v>24</v>
      </c>
      <c r="H63" s="2">
        <v>1619.73</v>
      </c>
      <c r="I63" s="2">
        <v>753.18</v>
      </c>
      <c r="J63" s="3" t="s">
        <v>24</v>
      </c>
      <c r="K63" s="2">
        <v>225</v>
      </c>
      <c r="L63" s="3" t="s">
        <v>24</v>
      </c>
      <c r="M63" s="4">
        <v>63395.06</v>
      </c>
      <c r="N63" s="9">
        <v>798.28</v>
      </c>
      <c r="O63" s="31">
        <f t="shared" si="0"/>
        <v>39.914</v>
      </c>
      <c r="P63" s="32">
        <f t="shared" si="1"/>
        <v>987.5999999999999</v>
      </c>
      <c r="Q63" s="31">
        <f t="shared" si="2"/>
        <v>39419.066399999996</v>
      </c>
      <c r="R63" s="31">
        <f t="shared" si="3"/>
        <v>23975.9936</v>
      </c>
    </row>
    <row r="64" spans="1:18" ht="10.5">
      <c r="A64" s="33">
        <v>16</v>
      </c>
      <c r="B64" s="6" t="s">
        <v>133</v>
      </c>
      <c r="C64" s="1" t="s">
        <v>134</v>
      </c>
      <c r="D64" s="2">
        <v>123658.47</v>
      </c>
      <c r="E64" s="2">
        <v>29415.88</v>
      </c>
      <c r="F64" s="2">
        <v>1750</v>
      </c>
      <c r="G64" s="3" t="s">
        <v>24</v>
      </c>
      <c r="H64" s="2">
        <v>12095.58</v>
      </c>
      <c r="I64" s="2">
        <v>10740.89</v>
      </c>
      <c r="J64" s="3" t="s">
        <v>24</v>
      </c>
      <c r="K64" s="2">
        <v>3057</v>
      </c>
      <c r="L64" s="3" t="s">
        <v>24</v>
      </c>
      <c r="M64" s="4">
        <v>180717.82</v>
      </c>
      <c r="N64" s="9">
        <v>3207.73</v>
      </c>
      <c r="O64" s="31">
        <f t="shared" si="0"/>
        <v>160.3865</v>
      </c>
      <c r="P64" s="32">
        <f t="shared" si="1"/>
        <v>987.5999999999999</v>
      </c>
      <c r="Q64" s="31">
        <f t="shared" si="2"/>
        <v>158397.70739999998</v>
      </c>
      <c r="R64" s="31">
        <f t="shared" si="3"/>
        <v>22320.112600000022</v>
      </c>
    </row>
    <row r="65" spans="1:18" ht="10.5">
      <c r="A65" s="33">
        <v>16</v>
      </c>
      <c r="B65" s="6" t="s">
        <v>135</v>
      </c>
      <c r="C65" s="1" t="s">
        <v>136</v>
      </c>
      <c r="D65" s="2">
        <v>39825</v>
      </c>
      <c r="E65" s="2">
        <v>10185.79</v>
      </c>
      <c r="F65" s="2">
        <v>10317.8</v>
      </c>
      <c r="G65" s="3" t="s">
        <v>24</v>
      </c>
      <c r="H65" s="3" t="s">
        <v>24</v>
      </c>
      <c r="I65" s="2">
        <v>2231.23</v>
      </c>
      <c r="J65" s="3" t="s">
        <v>24</v>
      </c>
      <c r="K65" s="3" t="s">
        <v>24</v>
      </c>
      <c r="L65" s="3" t="s">
        <v>24</v>
      </c>
      <c r="M65" s="4">
        <v>62559.82</v>
      </c>
      <c r="N65" s="9">
        <v>865.74</v>
      </c>
      <c r="O65" s="31">
        <f t="shared" si="0"/>
        <v>43.287000000000006</v>
      </c>
      <c r="P65" s="32">
        <f t="shared" si="1"/>
        <v>987.5999999999999</v>
      </c>
      <c r="Q65" s="31">
        <f t="shared" si="2"/>
        <v>42750.241200000004</v>
      </c>
      <c r="R65" s="31">
        <f t="shared" si="3"/>
        <v>19809.578799999996</v>
      </c>
    </row>
    <row r="66" spans="1:18" ht="10.5">
      <c r="A66" s="33">
        <v>16</v>
      </c>
      <c r="B66" s="6" t="s">
        <v>137</v>
      </c>
      <c r="C66" s="1" t="s">
        <v>138</v>
      </c>
      <c r="D66" s="2">
        <v>41024.16</v>
      </c>
      <c r="E66" s="2">
        <v>10736.51</v>
      </c>
      <c r="F66" s="2">
        <v>1750</v>
      </c>
      <c r="G66" s="3" t="s">
        <v>24</v>
      </c>
      <c r="H66" s="3" t="s">
        <v>24</v>
      </c>
      <c r="I66" s="2">
        <v>100</v>
      </c>
      <c r="J66" s="3" t="s">
        <v>24</v>
      </c>
      <c r="K66" s="2">
        <v>122</v>
      </c>
      <c r="L66" s="3" t="s">
        <v>24</v>
      </c>
      <c r="M66" s="4">
        <v>53732.67</v>
      </c>
      <c r="N66" s="9">
        <v>653.07</v>
      </c>
      <c r="O66" s="31">
        <f t="shared" si="0"/>
        <v>32.6535</v>
      </c>
      <c r="P66" s="32">
        <f t="shared" si="1"/>
        <v>987.5999999999999</v>
      </c>
      <c r="Q66" s="31">
        <f t="shared" si="2"/>
        <v>32248.596599999997</v>
      </c>
      <c r="R66" s="31">
        <f t="shared" si="3"/>
        <v>21484.0734</v>
      </c>
    </row>
    <row r="67" spans="1:18" ht="10.5">
      <c r="A67" s="33">
        <v>16</v>
      </c>
      <c r="B67" s="6" t="s">
        <v>139</v>
      </c>
      <c r="C67" s="1" t="s">
        <v>140</v>
      </c>
      <c r="D67" s="2">
        <v>20415.95</v>
      </c>
      <c r="E67" s="2">
        <v>5435.95</v>
      </c>
      <c r="F67" s="2">
        <v>1925</v>
      </c>
      <c r="G67" s="3" t="s">
        <v>24</v>
      </c>
      <c r="H67" s="2">
        <v>358.15</v>
      </c>
      <c r="I67" s="2">
        <v>39.35</v>
      </c>
      <c r="J67" s="3" t="s">
        <v>24</v>
      </c>
      <c r="K67" s="2">
        <v>50</v>
      </c>
      <c r="L67" s="3" t="s">
        <v>24</v>
      </c>
      <c r="M67" s="4">
        <v>28224.4</v>
      </c>
      <c r="N67" s="9">
        <v>367.39</v>
      </c>
      <c r="O67" s="31">
        <f t="shared" si="0"/>
        <v>18.3695</v>
      </c>
      <c r="P67" s="32">
        <f t="shared" si="1"/>
        <v>987.5999999999999</v>
      </c>
      <c r="Q67" s="31">
        <f t="shared" si="2"/>
        <v>18141.718199999996</v>
      </c>
      <c r="R67" s="31">
        <f t="shared" si="3"/>
        <v>10082.681800000006</v>
      </c>
    </row>
    <row r="68" spans="1:18" ht="10.5">
      <c r="A68" s="33">
        <v>16</v>
      </c>
      <c r="B68" s="6" t="s">
        <v>141</v>
      </c>
      <c r="C68" s="1" t="s">
        <v>142</v>
      </c>
      <c r="D68" s="2">
        <v>165368.76</v>
      </c>
      <c r="E68" s="2">
        <v>38239.19</v>
      </c>
      <c r="F68" s="2">
        <v>3295</v>
      </c>
      <c r="G68" s="3" t="s">
        <v>24</v>
      </c>
      <c r="H68" s="2">
        <v>9258.22</v>
      </c>
      <c r="I68" s="2">
        <v>76187.08</v>
      </c>
      <c r="J68" s="2">
        <v>1029.36</v>
      </c>
      <c r="K68" s="2">
        <v>3514</v>
      </c>
      <c r="L68" s="2">
        <v>4200</v>
      </c>
      <c r="M68" s="4">
        <v>301091.61</v>
      </c>
      <c r="N68" s="9">
        <v>5820.52</v>
      </c>
      <c r="O68" s="31">
        <f t="shared" si="0"/>
        <v>291.026</v>
      </c>
      <c r="P68" s="32">
        <f t="shared" si="1"/>
        <v>987.5999999999999</v>
      </c>
      <c r="Q68" s="31">
        <f t="shared" si="2"/>
        <v>287417.2776</v>
      </c>
      <c r="R68" s="31">
        <f t="shared" si="3"/>
        <v>13674.332400000014</v>
      </c>
    </row>
    <row r="69" spans="1:18" ht="10.5">
      <c r="A69" s="33">
        <v>16</v>
      </c>
      <c r="B69" s="6" t="s">
        <v>143</v>
      </c>
      <c r="C69" s="1" t="s">
        <v>144</v>
      </c>
      <c r="D69" s="2">
        <v>54966.86</v>
      </c>
      <c r="E69" s="2">
        <v>13890.75</v>
      </c>
      <c r="F69" s="3" t="s">
        <v>24</v>
      </c>
      <c r="G69" s="3" t="s">
        <v>24</v>
      </c>
      <c r="H69" s="3" t="s">
        <v>24</v>
      </c>
      <c r="I69" s="3" t="s">
        <v>24</v>
      </c>
      <c r="J69" s="3" t="s">
        <v>24</v>
      </c>
      <c r="K69" s="3" t="s">
        <v>24</v>
      </c>
      <c r="L69" s="3" t="s">
        <v>24</v>
      </c>
      <c r="M69" s="4">
        <v>68857.61</v>
      </c>
      <c r="N69" s="9">
        <v>605.08</v>
      </c>
      <c r="O69" s="31">
        <f t="shared" si="0"/>
        <v>30.254000000000005</v>
      </c>
      <c r="P69" s="32">
        <f t="shared" si="1"/>
        <v>987.5999999999999</v>
      </c>
      <c r="Q69" s="31">
        <f t="shared" si="2"/>
        <v>29878.850400000003</v>
      </c>
      <c r="R69" s="31">
        <f t="shared" si="3"/>
        <v>38978.7596</v>
      </c>
    </row>
    <row r="70" spans="1:18" ht="10.5">
      <c r="A70" s="33">
        <v>16</v>
      </c>
      <c r="B70" s="6" t="s">
        <v>145</v>
      </c>
      <c r="C70" s="1" t="s">
        <v>146</v>
      </c>
      <c r="D70" s="2">
        <v>284731.54</v>
      </c>
      <c r="E70" s="2">
        <v>72000.55</v>
      </c>
      <c r="F70" s="2">
        <v>3005.27</v>
      </c>
      <c r="G70" s="2">
        <v>4229.23</v>
      </c>
      <c r="H70" s="2">
        <v>2122.96</v>
      </c>
      <c r="I70" s="2">
        <v>10170.43</v>
      </c>
      <c r="J70" s="3" t="s">
        <v>24</v>
      </c>
      <c r="K70" s="3" t="s">
        <v>24</v>
      </c>
      <c r="L70" s="3" t="s">
        <v>24</v>
      </c>
      <c r="M70" s="4">
        <v>376259.98</v>
      </c>
      <c r="N70" s="9">
        <v>5673.85</v>
      </c>
      <c r="O70" s="31">
        <f t="shared" si="0"/>
        <v>283.69250000000005</v>
      </c>
      <c r="P70" s="32">
        <f t="shared" si="1"/>
        <v>987.5999999999999</v>
      </c>
      <c r="Q70" s="31">
        <f t="shared" si="2"/>
        <v>280174.71300000005</v>
      </c>
      <c r="R70" s="31">
        <f t="shared" si="3"/>
        <v>96085.26699999993</v>
      </c>
    </row>
    <row r="71" spans="1:18" ht="10.5">
      <c r="A71" s="33">
        <v>16</v>
      </c>
      <c r="B71" s="6" t="s">
        <v>147</v>
      </c>
      <c r="C71" s="1" t="s">
        <v>148</v>
      </c>
      <c r="D71" s="2">
        <v>265610.82</v>
      </c>
      <c r="E71" s="2">
        <v>64312.02</v>
      </c>
      <c r="F71" s="2">
        <v>4081.53</v>
      </c>
      <c r="G71" s="3" t="s">
        <v>24</v>
      </c>
      <c r="H71" s="2">
        <v>207.48</v>
      </c>
      <c r="I71" s="2">
        <v>626.34</v>
      </c>
      <c r="J71" s="3" t="s">
        <v>24</v>
      </c>
      <c r="K71" s="3" t="s">
        <v>24</v>
      </c>
      <c r="L71" s="3" t="s">
        <v>24</v>
      </c>
      <c r="M71" s="4">
        <v>334838.19</v>
      </c>
      <c r="N71" s="9">
        <v>4086.42</v>
      </c>
      <c r="O71" s="31">
        <f t="shared" si="0"/>
        <v>204.32100000000003</v>
      </c>
      <c r="P71" s="32">
        <f t="shared" si="1"/>
        <v>987.5999999999999</v>
      </c>
      <c r="Q71" s="31">
        <f t="shared" si="2"/>
        <v>201787.4196</v>
      </c>
      <c r="R71" s="31">
        <f t="shared" si="3"/>
        <v>133050.7704</v>
      </c>
    </row>
    <row r="72" spans="1:18" ht="10.5">
      <c r="A72" s="33">
        <v>16</v>
      </c>
      <c r="B72" s="6" t="s">
        <v>149</v>
      </c>
      <c r="C72" s="1" t="s">
        <v>150</v>
      </c>
      <c r="D72" s="2">
        <v>37274.96</v>
      </c>
      <c r="E72" s="2">
        <v>9684.84</v>
      </c>
      <c r="F72" s="3" t="s">
        <v>24</v>
      </c>
      <c r="G72" s="3" t="s">
        <v>24</v>
      </c>
      <c r="H72" s="2">
        <v>75</v>
      </c>
      <c r="I72" s="3" t="s">
        <v>24</v>
      </c>
      <c r="J72" s="3" t="s">
        <v>24</v>
      </c>
      <c r="K72" s="3" t="s">
        <v>24</v>
      </c>
      <c r="L72" s="3" t="s">
        <v>24</v>
      </c>
      <c r="M72" s="4">
        <v>47034.8</v>
      </c>
      <c r="N72" s="9">
        <v>614.77</v>
      </c>
      <c r="O72" s="31">
        <f t="shared" si="0"/>
        <v>30.738500000000002</v>
      </c>
      <c r="P72" s="32">
        <f t="shared" si="1"/>
        <v>987.5999999999999</v>
      </c>
      <c r="Q72" s="31">
        <f t="shared" si="2"/>
        <v>30357.3426</v>
      </c>
      <c r="R72" s="31">
        <f t="shared" si="3"/>
        <v>16677.457400000003</v>
      </c>
    </row>
    <row r="73" spans="1:18" ht="10.5">
      <c r="A73" s="33">
        <v>16</v>
      </c>
      <c r="B73" s="6" t="s">
        <v>151</v>
      </c>
      <c r="C73" s="1" t="s">
        <v>152</v>
      </c>
      <c r="D73" s="2">
        <v>95954.05</v>
      </c>
      <c r="E73" s="2">
        <v>24591.28</v>
      </c>
      <c r="F73" s="2">
        <v>4068.76</v>
      </c>
      <c r="G73" s="3" t="s">
        <v>24</v>
      </c>
      <c r="H73" s="2">
        <v>511.67</v>
      </c>
      <c r="I73" s="2">
        <v>6364.88</v>
      </c>
      <c r="J73" s="2">
        <v>5879.06</v>
      </c>
      <c r="K73" s="2">
        <v>320</v>
      </c>
      <c r="L73" s="3" t="s">
        <v>24</v>
      </c>
      <c r="M73" s="4">
        <v>137689.7</v>
      </c>
      <c r="N73" s="9">
        <v>2785.93</v>
      </c>
      <c r="O73" s="31">
        <f aca="true" t="shared" si="4" ref="O73:O136">0.05*N73</f>
        <v>139.2965</v>
      </c>
      <c r="P73" s="32">
        <f aca="true" t="shared" si="5" ref="P73:P136">0.15*6584</f>
        <v>987.5999999999999</v>
      </c>
      <c r="Q73" s="31">
        <f t="shared" si="2"/>
        <v>137569.2234</v>
      </c>
      <c r="R73" s="31">
        <f t="shared" si="3"/>
        <v>120.47660000002361</v>
      </c>
    </row>
    <row r="74" spans="1:18" ht="10.5">
      <c r="A74" s="33">
        <v>16</v>
      </c>
      <c r="B74" s="6" t="s">
        <v>153</v>
      </c>
      <c r="C74" s="1" t="s">
        <v>154</v>
      </c>
      <c r="D74" s="2">
        <v>42915.12</v>
      </c>
      <c r="E74" s="2">
        <v>11017.39</v>
      </c>
      <c r="F74" s="3" t="s">
        <v>24</v>
      </c>
      <c r="G74" s="3" t="s">
        <v>24</v>
      </c>
      <c r="H74" s="3" t="s">
        <v>24</v>
      </c>
      <c r="I74" s="2">
        <v>320.14</v>
      </c>
      <c r="J74" s="3" t="s">
        <v>24</v>
      </c>
      <c r="K74" s="2">
        <v>500</v>
      </c>
      <c r="L74" s="3" t="s">
        <v>24</v>
      </c>
      <c r="M74" s="4">
        <v>54752.65</v>
      </c>
      <c r="N74" s="9">
        <v>823.94</v>
      </c>
      <c r="O74" s="31">
        <f t="shared" si="4"/>
        <v>41.197</v>
      </c>
      <c r="P74" s="32">
        <f t="shared" si="5"/>
        <v>987.5999999999999</v>
      </c>
      <c r="Q74" s="31">
        <f aca="true" t="shared" si="6" ref="Q74:Q137">O74*P74</f>
        <v>40686.1572</v>
      </c>
      <c r="R74" s="31">
        <f aca="true" t="shared" si="7" ref="R74:R137">M74-Q74</f>
        <v>14066.4928</v>
      </c>
    </row>
    <row r="75" spans="1:18" ht="10.5">
      <c r="A75" s="33">
        <v>16</v>
      </c>
      <c r="B75" s="6" t="s">
        <v>155</v>
      </c>
      <c r="C75" s="1" t="s">
        <v>156</v>
      </c>
      <c r="D75" s="2">
        <v>31220</v>
      </c>
      <c r="E75" s="2">
        <v>6832.86</v>
      </c>
      <c r="F75" s="2">
        <v>20805.78</v>
      </c>
      <c r="G75" s="3" t="s">
        <v>24</v>
      </c>
      <c r="H75" s="2">
        <v>5311.73</v>
      </c>
      <c r="I75" s="2">
        <v>3786.7</v>
      </c>
      <c r="J75" s="3" t="s">
        <v>24</v>
      </c>
      <c r="K75" s="2">
        <v>535</v>
      </c>
      <c r="L75" s="3" t="s">
        <v>24</v>
      </c>
      <c r="M75" s="4">
        <v>68492.07</v>
      </c>
      <c r="N75" s="9">
        <v>1381.08</v>
      </c>
      <c r="O75" s="31">
        <f t="shared" si="4"/>
        <v>69.054</v>
      </c>
      <c r="P75" s="32">
        <f t="shared" si="5"/>
        <v>987.5999999999999</v>
      </c>
      <c r="Q75" s="31">
        <f t="shared" si="6"/>
        <v>68197.7304</v>
      </c>
      <c r="R75" s="31">
        <f t="shared" si="7"/>
        <v>294.3396000000066</v>
      </c>
    </row>
    <row r="76" spans="1:18" ht="10.5">
      <c r="A76" s="33">
        <v>16</v>
      </c>
      <c r="B76" s="6" t="s">
        <v>157</v>
      </c>
      <c r="C76" s="1" t="s">
        <v>158</v>
      </c>
      <c r="D76" s="2">
        <v>45336</v>
      </c>
      <c r="E76" s="2">
        <v>10223.19</v>
      </c>
      <c r="F76" s="2">
        <v>400</v>
      </c>
      <c r="G76" s="3" t="s">
        <v>24</v>
      </c>
      <c r="H76" s="2">
        <v>439.92</v>
      </c>
      <c r="I76" s="2">
        <v>1202.94</v>
      </c>
      <c r="J76" s="3" t="s">
        <v>24</v>
      </c>
      <c r="K76" s="2">
        <v>380</v>
      </c>
      <c r="L76" s="3" t="s">
        <v>24</v>
      </c>
      <c r="M76" s="4">
        <v>57982.05</v>
      </c>
      <c r="N76" s="9">
        <v>1163.9</v>
      </c>
      <c r="O76" s="31">
        <f t="shared" si="4"/>
        <v>58.19500000000001</v>
      </c>
      <c r="P76" s="32">
        <f t="shared" si="5"/>
        <v>987.5999999999999</v>
      </c>
      <c r="Q76" s="31">
        <f t="shared" si="6"/>
        <v>57473.382000000005</v>
      </c>
      <c r="R76" s="31">
        <f t="shared" si="7"/>
        <v>508.66799999999785</v>
      </c>
    </row>
    <row r="77" spans="1:18" ht="10.5">
      <c r="A77" s="33">
        <v>16</v>
      </c>
      <c r="B77" s="6" t="s">
        <v>159</v>
      </c>
      <c r="C77" s="1" t="s">
        <v>160</v>
      </c>
      <c r="D77" s="2">
        <v>60446.75</v>
      </c>
      <c r="E77" s="2">
        <v>16347.55</v>
      </c>
      <c r="F77" s="3" t="s">
        <v>24</v>
      </c>
      <c r="G77" s="3" t="s">
        <v>24</v>
      </c>
      <c r="H77" s="2">
        <v>533</v>
      </c>
      <c r="I77" s="2">
        <v>1500.65</v>
      </c>
      <c r="J77" s="3" t="s">
        <v>24</v>
      </c>
      <c r="K77" s="2">
        <v>540</v>
      </c>
      <c r="L77" s="3" t="s">
        <v>24</v>
      </c>
      <c r="M77" s="4">
        <v>79367.95</v>
      </c>
      <c r="N77" s="9">
        <v>935.4</v>
      </c>
      <c r="O77" s="31">
        <f t="shared" si="4"/>
        <v>46.77</v>
      </c>
      <c r="P77" s="32">
        <f t="shared" si="5"/>
        <v>987.5999999999999</v>
      </c>
      <c r="Q77" s="31">
        <f t="shared" si="6"/>
        <v>46190.051999999996</v>
      </c>
      <c r="R77" s="31">
        <f t="shared" si="7"/>
        <v>33177.898</v>
      </c>
    </row>
    <row r="78" spans="1:18" ht="10.5">
      <c r="A78" s="33">
        <v>16</v>
      </c>
      <c r="B78" s="6" t="s">
        <v>161</v>
      </c>
      <c r="C78" s="1" t="s">
        <v>162</v>
      </c>
      <c r="D78" s="2">
        <v>103598.35</v>
      </c>
      <c r="E78" s="2">
        <v>26673.25</v>
      </c>
      <c r="F78" s="2">
        <v>750</v>
      </c>
      <c r="G78" s="3" t="s">
        <v>24</v>
      </c>
      <c r="H78" s="2">
        <v>958.4</v>
      </c>
      <c r="I78" s="2">
        <v>2307.63</v>
      </c>
      <c r="J78" s="3" t="s">
        <v>24</v>
      </c>
      <c r="K78" s="2">
        <v>531</v>
      </c>
      <c r="L78" s="3" t="s">
        <v>24</v>
      </c>
      <c r="M78" s="4">
        <v>134818.63</v>
      </c>
      <c r="N78" s="9">
        <v>2038.1</v>
      </c>
      <c r="O78" s="31">
        <f t="shared" si="4"/>
        <v>101.905</v>
      </c>
      <c r="P78" s="32">
        <f t="shared" si="5"/>
        <v>987.5999999999999</v>
      </c>
      <c r="Q78" s="31">
        <f t="shared" si="6"/>
        <v>100641.378</v>
      </c>
      <c r="R78" s="31">
        <f t="shared" si="7"/>
        <v>34177.25200000001</v>
      </c>
    </row>
    <row r="79" spans="1:18" ht="10.5">
      <c r="A79" s="33">
        <v>16</v>
      </c>
      <c r="B79" s="6" t="s">
        <v>163</v>
      </c>
      <c r="C79" s="1" t="s">
        <v>164</v>
      </c>
      <c r="D79" s="2">
        <v>66408.71</v>
      </c>
      <c r="E79" s="2">
        <v>6983.4</v>
      </c>
      <c r="F79" s="2">
        <v>4600</v>
      </c>
      <c r="G79" s="3" t="s">
        <v>24</v>
      </c>
      <c r="H79" s="2">
        <v>5703.48</v>
      </c>
      <c r="I79" s="2">
        <v>11536.25</v>
      </c>
      <c r="J79" s="3" t="s">
        <v>24</v>
      </c>
      <c r="K79" s="2">
        <v>200</v>
      </c>
      <c r="L79" s="3" t="s">
        <v>24</v>
      </c>
      <c r="M79" s="4">
        <v>95431.84</v>
      </c>
      <c r="N79" s="9">
        <v>0</v>
      </c>
      <c r="O79" s="31">
        <f t="shared" si="4"/>
        <v>0</v>
      </c>
      <c r="P79" s="32">
        <f t="shared" si="5"/>
        <v>987.5999999999999</v>
      </c>
      <c r="Q79" s="31">
        <f t="shared" si="6"/>
        <v>0</v>
      </c>
      <c r="R79" s="31">
        <f t="shared" si="7"/>
        <v>95431.84</v>
      </c>
    </row>
    <row r="80" spans="1:18" ht="10.5">
      <c r="A80" s="33">
        <v>16</v>
      </c>
      <c r="B80" s="6" t="s">
        <v>165</v>
      </c>
      <c r="C80" s="1" t="s">
        <v>166</v>
      </c>
      <c r="D80" s="2">
        <v>810606.46</v>
      </c>
      <c r="E80" s="2">
        <v>198877.97</v>
      </c>
      <c r="F80" s="2">
        <v>19339.52</v>
      </c>
      <c r="G80" s="3" t="s">
        <v>24</v>
      </c>
      <c r="H80" s="2">
        <v>4699.53</v>
      </c>
      <c r="I80" s="2">
        <v>39370.78</v>
      </c>
      <c r="J80" s="3" t="s">
        <v>24</v>
      </c>
      <c r="K80" s="2">
        <v>8959.52</v>
      </c>
      <c r="L80" s="3" t="s">
        <v>24</v>
      </c>
      <c r="M80" s="4">
        <v>1081853.78</v>
      </c>
      <c r="N80" s="9">
        <v>9726.89</v>
      </c>
      <c r="O80" s="31">
        <f t="shared" si="4"/>
        <v>486.3445</v>
      </c>
      <c r="P80" s="32">
        <f t="shared" si="5"/>
        <v>987.5999999999999</v>
      </c>
      <c r="Q80" s="31">
        <f t="shared" si="6"/>
        <v>480313.82819999993</v>
      </c>
      <c r="R80" s="31">
        <f t="shared" si="7"/>
        <v>601539.9518000002</v>
      </c>
    </row>
    <row r="81" spans="1:18" ht="10.5">
      <c r="A81" s="33">
        <v>16</v>
      </c>
      <c r="B81" s="6" t="s">
        <v>167</v>
      </c>
      <c r="C81" s="1" t="s">
        <v>168</v>
      </c>
      <c r="D81" s="2">
        <v>150136.19</v>
      </c>
      <c r="E81" s="2">
        <v>36103.65</v>
      </c>
      <c r="F81" s="2">
        <v>200</v>
      </c>
      <c r="G81" s="3" t="s">
        <v>24</v>
      </c>
      <c r="H81" s="2">
        <v>4216.32</v>
      </c>
      <c r="I81" s="2">
        <v>3873.58</v>
      </c>
      <c r="J81" s="3" t="s">
        <v>24</v>
      </c>
      <c r="K81" s="2">
        <v>375</v>
      </c>
      <c r="L81" s="3" t="s">
        <v>24</v>
      </c>
      <c r="M81" s="4">
        <v>194904.74</v>
      </c>
      <c r="N81" s="9">
        <v>3355.02</v>
      </c>
      <c r="O81" s="31">
        <f t="shared" si="4"/>
        <v>167.751</v>
      </c>
      <c r="P81" s="32">
        <f t="shared" si="5"/>
        <v>987.5999999999999</v>
      </c>
      <c r="Q81" s="31">
        <f t="shared" si="6"/>
        <v>165670.8876</v>
      </c>
      <c r="R81" s="31">
        <f t="shared" si="7"/>
        <v>29233.852400000003</v>
      </c>
    </row>
    <row r="82" spans="1:18" ht="10.5">
      <c r="A82" s="33">
        <v>16</v>
      </c>
      <c r="B82" s="6" t="s">
        <v>169</v>
      </c>
      <c r="C82" s="1" t="s">
        <v>170</v>
      </c>
      <c r="D82" s="2">
        <v>18181.84</v>
      </c>
      <c r="E82" s="2">
        <v>4736.39</v>
      </c>
      <c r="F82" s="3" t="s">
        <v>24</v>
      </c>
      <c r="G82" s="3" t="s">
        <v>24</v>
      </c>
      <c r="H82" s="3" t="s">
        <v>24</v>
      </c>
      <c r="I82" s="2">
        <v>732.24</v>
      </c>
      <c r="J82" s="3" t="s">
        <v>24</v>
      </c>
      <c r="K82" s="2">
        <v>85</v>
      </c>
      <c r="L82" s="3" t="s">
        <v>24</v>
      </c>
      <c r="M82" s="4">
        <v>23735.47</v>
      </c>
      <c r="N82" s="9">
        <v>403.14</v>
      </c>
      <c r="O82" s="31">
        <f t="shared" si="4"/>
        <v>20.157</v>
      </c>
      <c r="P82" s="32">
        <f t="shared" si="5"/>
        <v>987.5999999999999</v>
      </c>
      <c r="Q82" s="31">
        <f t="shared" si="6"/>
        <v>19907.0532</v>
      </c>
      <c r="R82" s="31">
        <f t="shared" si="7"/>
        <v>3828.4168000000027</v>
      </c>
    </row>
    <row r="83" spans="1:18" ht="10.5">
      <c r="A83" s="33">
        <v>16</v>
      </c>
      <c r="B83" s="6" t="s">
        <v>171</v>
      </c>
      <c r="C83" s="1" t="s">
        <v>172</v>
      </c>
      <c r="D83" s="2">
        <v>44098</v>
      </c>
      <c r="E83" s="2">
        <v>11637.69</v>
      </c>
      <c r="F83" s="3" t="s">
        <v>24</v>
      </c>
      <c r="G83" s="3" t="s">
        <v>24</v>
      </c>
      <c r="H83" s="2">
        <v>2972.7</v>
      </c>
      <c r="I83" s="2">
        <v>235.99</v>
      </c>
      <c r="J83" s="3" t="s">
        <v>24</v>
      </c>
      <c r="K83" s="3" t="s">
        <v>24</v>
      </c>
      <c r="L83" s="3" t="s">
        <v>24</v>
      </c>
      <c r="M83" s="4">
        <v>58944.38</v>
      </c>
      <c r="N83" s="9">
        <v>1101.38</v>
      </c>
      <c r="O83" s="31">
        <f t="shared" si="4"/>
        <v>55.06900000000001</v>
      </c>
      <c r="P83" s="32">
        <f t="shared" si="5"/>
        <v>987.5999999999999</v>
      </c>
      <c r="Q83" s="31">
        <f t="shared" si="6"/>
        <v>54386.144400000005</v>
      </c>
      <c r="R83" s="31">
        <f t="shared" si="7"/>
        <v>4558.235599999993</v>
      </c>
    </row>
    <row r="84" spans="1:18" ht="10.5">
      <c r="A84" s="33">
        <v>16</v>
      </c>
      <c r="B84" s="6" t="s">
        <v>173</v>
      </c>
      <c r="C84" s="1" t="s">
        <v>174</v>
      </c>
      <c r="D84" s="2">
        <v>22349.98</v>
      </c>
      <c r="E84" s="2">
        <v>5871.47</v>
      </c>
      <c r="F84" s="3" t="s">
        <v>24</v>
      </c>
      <c r="G84" s="3" t="s">
        <v>24</v>
      </c>
      <c r="H84" s="2">
        <v>1323</v>
      </c>
      <c r="I84" s="2">
        <v>54.92</v>
      </c>
      <c r="J84" s="3" t="s">
        <v>24</v>
      </c>
      <c r="K84" s="2">
        <v>253.5</v>
      </c>
      <c r="L84" s="3" t="s">
        <v>24</v>
      </c>
      <c r="M84" s="4">
        <v>29852.87</v>
      </c>
      <c r="N84" s="9">
        <v>490.31</v>
      </c>
      <c r="O84" s="31">
        <f t="shared" si="4"/>
        <v>24.515500000000003</v>
      </c>
      <c r="P84" s="32">
        <f t="shared" si="5"/>
        <v>987.5999999999999</v>
      </c>
      <c r="Q84" s="31">
        <f t="shared" si="6"/>
        <v>24211.5078</v>
      </c>
      <c r="R84" s="31">
        <f t="shared" si="7"/>
        <v>5641.3622</v>
      </c>
    </row>
    <row r="85" spans="1:18" ht="10.5">
      <c r="A85" s="33">
        <v>16</v>
      </c>
      <c r="B85" s="6" t="s">
        <v>175</v>
      </c>
      <c r="C85" s="1" t="s">
        <v>176</v>
      </c>
      <c r="D85" s="2">
        <v>123165.79</v>
      </c>
      <c r="E85" s="2">
        <v>31726.43</v>
      </c>
      <c r="F85" s="3" t="s">
        <v>24</v>
      </c>
      <c r="G85" s="3" t="s">
        <v>24</v>
      </c>
      <c r="H85" s="3" t="s">
        <v>24</v>
      </c>
      <c r="I85" s="2">
        <v>11322.72</v>
      </c>
      <c r="J85" s="3" t="s">
        <v>24</v>
      </c>
      <c r="K85" s="2">
        <v>10585.2</v>
      </c>
      <c r="L85" s="3" t="s">
        <v>24</v>
      </c>
      <c r="M85" s="4">
        <v>176800.14</v>
      </c>
      <c r="N85" s="9">
        <v>3216.11</v>
      </c>
      <c r="O85" s="31">
        <f t="shared" si="4"/>
        <v>160.80550000000002</v>
      </c>
      <c r="P85" s="32">
        <f t="shared" si="5"/>
        <v>987.5999999999999</v>
      </c>
      <c r="Q85" s="31">
        <f t="shared" si="6"/>
        <v>158811.5118</v>
      </c>
      <c r="R85" s="31">
        <f t="shared" si="7"/>
        <v>17988.628200000006</v>
      </c>
    </row>
    <row r="86" spans="1:18" ht="10.5">
      <c r="A86" s="33">
        <v>16</v>
      </c>
      <c r="B86" s="6" t="s">
        <v>177</v>
      </c>
      <c r="C86" s="1" t="s">
        <v>178</v>
      </c>
      <c r="D86" s="2">
        <v>26628.7</v>
      </c>
      <c r="E86" s="2">
        <v>6578.51</v>
      </c>
      <c r="F86" s="3" t="s">
        <v>24</v>
      </c>
      <c r="G86" s="3" t="s">
        <v>24</v>
      </c>
      <c r="H86" s="2">
        <v>637.33</v>
      </c>
      <c r="I86" s="2">
        <v>4774.94</v>
      </c>
      <c r="J86" s="3" t="s">
        <v>24</v>
      </c>
      <c r="K86" s="2">
        <v>11265</v>
      </c>
      <c r="L86" s="3" t="s">
        <v>24</v>
      </c>
      <c r="M86" s="4">
        <v>49884.48</v>
      </c>
      <c r="N86" s="9">
        <v>877.05</v>
      </c>
      <c r="O86" s="31">
        <f t="shared" si="4"/>
        <v>43.8525</v>
      </c>
      <c r="P86" s="32">
        <f t="shared" si="5"/>
        <v>987.5999999999999</v>
      </c>
      <c r="Q86" s="31">
        <f t="shared" si="6"/>
        <v>43308.72899999999</v>
      </c>
      <c r="R86" s="31">
        <f t="shared" si="7"/>
        <v>6575.751000000011</v>
      </c>
    </row>
    <row r="87" spans="1:18" ht="10.5">
      <c r="A87" s="33">
        <v>16</v>
      </c>
      <c r="B87" s="6" t="s">
        <v>179</v>
      </c>
      <c r="C87" s="1" t="s">
        <v>180</v>
      </c>
      <c r="D87" s="2">
        <v>23657.39</v>
      </c>
      <c r="E87" s="2">
        <v>5809.89</v>
      </c>
      <c r="F87" s="3" t="s">
        <v>24</v>
      </c>
      <c r="G87" s="3" t="s">
        <v>24</v>
      </c>
      <c r="H87" s="2">
        <v>1750</v>
      </c>
      <c r="I87" s="2">
        <v>406.96</v>
      </c>
      <c r="J87" s="3" t="s">
        <v>24</v>
      </c>
      <c r="K87" s="3" t="s">
        <v>24</v>
      </c>
      <c r="L87" s="3" t="s">
        <v>24</v>
      </c>
      <c r="M87" s="4">
        <v>31624.24</v>
      </c>
      <c r="N87" s="9">
        <v>449.43</v>
      </c>
      <c r="O87" s="31">
        <f t="shared" si="4"/>
        <v>22.471500000000002</v>
      </c>
      <c r="P87" s="32">
        <f t="shared" si="5"/>
        <v>987.5999999999999</v>
      </c>
      <c r="Q87" s="31">
        <f t="shared" si="6"/>
        <v>22192.8534</v>
      </c>
      <c r="R87" s="31">
        <f t="shared" si="7"/>
        <v>9431.386600000002</v>
      </c>
    </row>
    <row r="88" spans="1:18" ht="10.5">
      <c r="A88" s="33">
        <v>16</v>
      </c>
      <c r="B88" s="6" t="s">
        <v>181</v>
      </c>
      <c r="C88" s="1" t="s">
        <v>182</v>
      </c>
      <c r="D88" s="2">
        <v>78629.72</v>
      </c>
      <c r="E88" s="2">
        <v>19475.81</v>
      </c>
      <c r="F88" s="2">
        <v>300</v>
      </c>
      <c r="G88" s="3" t="s">
        <v>24</v>
      </c>
      <c r="H88" s="3" t="s">
        <v>24</v>
      </c>
      <c r="I88" s="2">
        <v>5791.56</v>
      </c>
      <c r="J88" s="3" t="s">
        <v>24</v>
      </c>
      <c r="K88" s="2">
        <v>2128</v>
      </c>
      <c r="L88" s="3" t="s">
        <v>24</v>
      </c>
      <c r="M88" s="4">
        <v>106325.09</v>
      </c>
      <c r="N88" s="9">
        <v>1852.21</v>
      </c>
      <c r="O88" s="31">
        <f t="shared" si="4"/>
        <v>92.6105</v>
      </c>
      <c r="P88" s="32">
        <f t="shared" si="5"/>
        <v>987.5999999999999</v>
      </c>
      <c r="Q88" s="31">
        <f t="shared" si="6"/>
        <v>91462.1298</v>
      </c>
      <c r="R88" s="31">
        <f t="shared" si="7"/>
        <v>14862.960200000001</v>
      </c>
    </row>
    <row r="89" spans="1:18" ht="10.5">
      <c r="A89" s="33">
        <v>16</v>
      </c>
      <c r="B89" s="6" t="s">
        <v>183</v>
      </c>
      <c r="C89" s="1" t="s">
        <v>184</v>
      </c>
      <c r="D89" s="2">
        <v>54168</v>
      </c>
      <c r="E89" s="2">
        <v>4524.55</v>
      </c>
      <c r="F89" s="2">
        <v>3059</v>
      </c>
      <c r="G89" s="2">
        <v>2000</v>
      </c>
      <c r="H89" s="2">
        <v>7303.96</v>
      </c>
      <c r="I89" s="2">
        <v>10512.61</v>
      </c>
      <c r="J89" s="3" t="s">
        <v>24</v>
      </c>
      <c r="K89" s="2">
        <v>185</v>
      </c>
      <c r="L89" s="3" t="s">
        <v>24</v>
      </c>
      <c r="M89" s="4">
        <v>81753.12</v>
      </c>
      <c r="N89" s="9">
        <v>0</v>
      </c>
      <c r="O89" s="31">
        <f t="shared" si="4"/>
        <v>0</v>
      </c>
      <c r="P89" s="32">
        <f t="shared" si="5"/>
        <v>987.5999999999999</v>
      </c>
      <c r="Q89" s="31">
        <f t="shared" si="6"/>
        <v>0</v>
      </c>
      <c r="R89" s="31">
        <f t="shared" si="7"/>
        <v>81753.12</v>
      </c>
    </row>
    <row r="90" spans="1:18" ht="10.5">
      <c r="A90" s="33">
        <v>16</v>
      </c>
      <c r="B90" s="6" t="s">
        <v>185</v>
      </c>
      <c r="C90" s="1" t="s">
        <v>186</v>
      </c>
      <c r="D90" s="2">
        <v>25510.78</v>
      </c>
      <c r="E90" s="2">
        <v>6444.62</v>
      </c>
      <c r="F90" s="3" t="s">
        <v>24</v>
      </c>
      <c r="G90" s="3" t="s">
        <v>24</v>
      </c>
      <c r="H90" s="2">
        <v>234.39</v>
      </c>
      <c r="I90" s="2">
        <v>720</v>
      </c>
      <c r="J90" s="3" t="s">
        <v>24</v>
      </c>
      <c r="K90" s="2">
        <v>429.5</v>
      </c>
      <c r="L90" s="3" t="s">
        <v>24</v>
      </c>
      <c r="M90" s="4">
        <v>33339.29</v>
      </c>
      <c r="N90" s="9">
        <v>450.97</v>
      </c>
      <c r="O90" s="31">
        <f t="shared" si="4"/>
        <v>22.548500000000004</v>
      </c>
      <c r="P90" s="32">
        <f t="shared" si="5"/>
        <v>987.5999999999999</v>
      </c>
      <c r="Q90" s="31">
        <f t="shared" si="6"/>
        <v>22268.8986</v>
      </c>
      <c r="R90" s="31">
        <f t="shared" si="7"/>
        <v>11070.3914</v>
      </c>
    </row>
    <row r="91" spans="1:18" ht="10.5">
      <c r="A91" s="33">
        <v>16</v>
      </c>
      <c r="B91" s="6" t="s">
        <v>187</v>
      </c>
      <c r="C91" s="1" t="s">
        <v>188</v>
      </c>
      <c r="D91" s="2">
        <v>25242.68</v>
      </c>
      <c r="E91" s="2">
        <v>5431.59</v>
      </c>
      <c r="F91" s="3" t="s">
        <v>24</v>
      </c>
      <c r="G91" s="3" t="s">
        <v>24</v>
      </c>
      <c r="H91" s="2">
        <v>859.65</v>
      </c>
      <c r="I91" s="2">
        <v>4563.95</v>
      </c>
      <c r="J91" s="2">
        <v>2108.97</v>
      </c>
      <c r="K91" s="2">
        <v>449.5</v>
      </c>
      <c r="L91" s="3" t="s">
        <v>24</v>
      </c>
      <c r="M91" s="4">
        <v>38656.34</v>
      </c>
      <c r="N91" s="9">
        <v>771.5</v>
      </c>
      <c r="O91" s="31">
        <f t="shared" si="4"/>
        <v>38.575</v>
      </c>
      <c r="P91" s="32">
        <f t="shared" si="5"/>
        <v>987.5999999999999</v>
      </c>
      <c r="Q91" s="31">
        <f t="shared" si="6"/>
        <v>38096.67</v>
      </c>
      <c r="R91" s="31">
        <f t="shared" si="7"/>
        <v>559.6699999999983</v>
      </c>
    </row>
    <row r="92" spans="1:18" ht="10.5">
      <c r="A92" s="33">
        <v>16</v>
      </c>
      <c r="B92" s="6" t="s">
        <v>189</v>
      </c>
      <c r="C92" s="1" t="s">
        <v>190</v>
      </c>
      <c r="D92" s="2">
        <v>21799.94</v>
      </c>
      <c r="E92" s="2">
        <v>5583.64</v>
      </c>
      <c r="F92" s="3" t="s">
        <v>24</v>
      </c>
      <c r="G92" s="3" t="s">
        <v>24</v>
      </c>
      <c r="H92" s="3" t="s">
        <v>24</v>
      </c>
      <c r="I92" s="3" t="s">
        <v>24</v>
      </c>
      <c r="J92" s="3" t="s">
        <v>24</v>
      </c>
      <c r="K92" s="2">
        <v>170</v>
      </c>
      <c r="L92" s="3" t="s">
        <v>24</v>
      </c>
      <c r="M92" s="4">
        <v>27553.58</v>
      </c>
      <c r="N92" s="9">
        <v>390.6</v>
      </c>
      <c r="O92" s="31">
        <f t="shared" si="4"/>
        <v>19.53</v>
      </c>
      <c r="P92" s="32">
        <f t="shared" si="5"/>
        <v>987.5999999999999</v>
      </c>
      <c r="Q92" s="31">
        <f t="shared" si="6"/>
        <v>19287.827999999998</v>
      </c>
      <c r="R92" s="31">
        <f t="shared" si="7"/>
        <v>8265.752000000004</v>
      </c>
    </row>
    <row r="93" spans="1:18" ht="10.5">
      <c r="A93" s="33">
        <v>16</v>
      </c>
      <c r="B93" s="6" t="s">
        <v>191</v>
      </c>
      <c r="C93" s="1" t="s">
        <v>192</v>
      </c>
      <c r="D93" s="2">
        <v>52561.2</v>
      </c>
      <c r="E93" s="2">
        <v>11320.92</v>
      </c>
      <c r="F93" s="3" t="s">
        <v>24</v>
      </c>
      <c r="G93" s="3" t="s">
        <v>24</v>
      </c>
      <c r="H93" s="3" t="s">
        <v>24</v>
      </c>
      <c r="I93" s="3" t="s">
        <v>24</v>
      </c>
      <c r="J93" s="3" t="s">
        <v>24</v>
      </c>
      <c r="K93" s="2">
        <v>750</v>
      </c>
      <c r="L93" s="3" t="s">
        <v>24</v>
      </c>
      <c r="M93" s="4">
        <v>64632.12</v>
      </c>
      <c r="N93" s="9">
        <v>599.6</v>
      </c>
      <c r="O93" s="31">
        <f t="shared" si="4"/>
        <v>29.980000000000004</v>
      </c>
      <c r="P93" s="32">
        <f t="shared" si="5"/>
        <v>987.5999999999999</v>
      </c>
      <c r="Q93" s="31">
        <f t="shared" si="6"/>
        <v>29608.248</v>
      </c>
      <c r="R93" s="31">
        <f t="shared" si="7"/>
        <v>35023.872</v>
      </c>
    </row>
    <row r="94" spans="1:18" ht="10.5">
      <c r="A94" s="33">
        <v>16</v>
      </c>
      <c r="B94" s="6" t="s">
        <v>193</v>
      </c>
      <c r="C94" s="1" t="s">
        <v>194</v>
      </c>
      <c r="D94" s="2">
        <v>92657.36</v>
      </c>
      <c r="E94" s="2">
        <v>23861.8</v>
      </c>
      <c r="F94" s="3" t="s">
        <v>24</v>
      </c>
      <c r="G94" s="3" t="s">
        <v>24</v>
      </c>
      <c r="H94" s="3" t="s">
        <v>24</v>
      </c>
      <c r="I94" s="2">
        <v>1802.72</v>
      </c>
      <c r="J94" s="3" t="s">
        <v>24</v>
      </c>
      <c r="K94" s="2">
        <v>1385</v>
      </c>
      <c r="L94" s="3" t="s">
        <v>24</v>
      </c>
      <c r="M94" s="4">
        <v>119706.88</v>
      </c>
      <c r="N94" s="9">
        <v>1294.9</v>
      </c>
      <c r="O94" s="31">
        <f t="shared" si="4"/>
        <v>64.745</v>
      </c>
      <c r="P94" s="32">
        <f t="shared" si="5"/>
        <v>987.5999999999999</v>
      </c>
      <c r="Q94" s="31">
        <f t="shared" si="6"/>
        <v>63942.162</v>
      </c>
      <c r="R94" s="31">
        <f t="shared" si="7"/>
        <v>55764.71800000001</v>
      </c>
    </row>
    <row r="95" spans="1:18" ht="10.5">
      <c r="A95" s="33">
        <v>16</v>
      </c>
      <c r="B95" s="6" t="s">
        <v>195</v>
      </c>
      <c r="C95" s="1" t="s">
        <v>196</v>
      </c>
      <c r="D95" s="2">
        <v>187821.66</v>
      </c>
      <c r="E95" s="2">
        <v>46797.47</v>
      </c>
      <c r="F95" s="2">
        <v>5953.68</v>
      </c>
      <c r="G95" s="3" t="s">
        <v>24</v>
      </c>
      <c r="H95" s="2">
        <v>845.75</v>
      </c>
      <c r="I95" s="2">
        <v>6542.49</v>
      </c>
      <c r="J95" s="3" t="s">
        <v>24</v>
      </c>
      <c r="K95" s="3" t="s">
        <v>24</v>
      </c>
      <c r="L95" s="3" t="s">
        <v>24</v>
      </c>
      <c r="M95" s="4">
        <v>247961.05</v>
      </c>
      <c r="N95" s="9">
        <v>3621.42</v>
      </c>
      <c r="O95" s="31">
        <f t="shared" si="4"/>
        <v>181.07100000000003</v>
      </c>
      <c r="P95" s="32">
        <f t="shared" si="5"/>
        <v>987.5999999999999</v>
      </c>
      <c r="Q95" s="31">
        <f t="shared" si="6"/>
        <v>178825.7196</v>
      </c>
      <c r="R95" s="31">
        <f t="shared" si="7"/>
        <v>69135.33039999998</v>
      </c>
    </row>
    <row r="96" spans="1:18" ht="10.5">
      <c r="A96" s="33">
        <v>16</v>
      </c>
      <c r="B96" s="6" t="s">
        <v>197</v>
      </c>
      <c r="C96" s="1" t="s">
        <v>198</v>
      </c>
      <c r="D96" s="2">
        <v>20084.61</v>
      </c>
      <c r="E96" s="2">
        <v>4404.31</v>
      </c>
      <c r="F96" s="2">
        <v>6306.76</v>
      </c>
      <c r="G96" s="3" t="s">
        <v>24</v>
      </c>
      <c r="H96" s="2">
        <v>13.82</v>
      </c>
      <c r="I96" s="2">
        <v>13241.67</v>
      </c>
      <c r="J96" s="3" t="s">
        <v>24</v>
      </c>
      <c r="K96" s="2">
        <v>735</v>
      </c>
      <c r="L96" s="3" t="s">
        <v>24</v>
      </c>
      <c r="M96" s="4">
        <v>44786.17</v>
      </c>
      <c r="N96" s="9">
        <v>899.52</v>
      </c>
      <c r="O96" s="31">
        <f t="shared" si="4"/>
        <v>44.976</v>
      </c>
      <c r="P96" s="32">
        <f t="shared" si="5"/>
        <v>987.5999999999999</v>
      </c>
      <c r="Q96" s="31">
        <f t="shared" si="6"/>
        <v>44418.2976</v>
      </c>
      <c r="R96" s="31">
        <f t="shared" si="7"/>
        <v>367.8724000000002</v>
      </c>
    </row>
    <row r="97" spans="1:18" ht="10.5">
      <c r="A97" s="33">
        <v>16</v>
      </c>
      <c r="B97" s="6" t="s">
        <v>199</v>
      </c>
      <c r="C97" s="1" t="s">
        <v>200</v>
      </c>
      <c r="D97" s="2">
        <v>182106.2</v>
      </c>
      <c r="E97" s="2">
        <v>43253.53</v>
      </c>
      <c r="F97" s="2">
        <v>2478.05</v>
      </c>
      <c r="G97" s="3" t="s">
        <v>24</v>
      </c>
      <c r="H97" s="2">
        <v>5904.43</v>
      </c>
      <c r="I97" s="2">
        <v>18278.61</v>
      </c>
      <c r="J97" s="3" t="s">
        <v>24</v>
      </c>
      <c r="K97" s="2">
        <v>1070.3</v>
      </c>
      <c r="L97" s="3" t="s">
        <v>24</v>
      </c>
      <c r="M97" s="4">
        <v>253091.12</v>
      </c>
      <c r="N97" s="9">
        <v>4432.93</v>
      </c>
      <c r="O97" s="31">
        <f t="shared" si="4"/>
        <v>221.64650000000003</v>
      </c>
      <c r="P97" s="32">
        <f t="shared" si="5"/>
        <v>987.5999999999999</v>
      </c>
      <c r="Q97" s="31">
        <f t="shared" si="6"/>
        <v>218898.0834</v>
      </c>
      <c r="R97" s="31">
        <f t="shared" si="7"/>
        <v>34193.03659999999</v>
      </c>
    </row>
    <row r="98" spans="1:18" ht="10.5">
      <c r="A98" s="33">
        <v>16</v>
      </c>
      <c r="B98" s="6" t="s">
        <v>201</v>
      </c>
      <c r="C98" s="1" t="s">
        <v>202</v>
      </c>
      <c r="D98" s="2">
        <v>103438.83</v>
      </c>
      <c r="E98" s="2">
        <v>25115</v>
      </c>
      <c r="F98" s="3" t="s">
        <v>24</v>
      </c>
      <c r="G98" s="3" t="s">
        <v>24</v>
      </c>
      <c r="H98" s="3" t="s">
        <v>24</v>
      </c>
      <c r="I98" s="2">
        <v>33881.69</v>
      </c>
      <c r="J98" s="3" t="s">
        <v>24</v>
      </c>
      <c r="K98" s="2">
        <v>1420</v>
      </c>
      <c r="L98" s="3" t="s">
        <v>24</v>
      </c>
      <c r="M98" s="4">
        <v>163855.52</v>
      </c>
      <c r="N98" s="9">
        <v>3295.5</v>
      </c>
      <c r="O98" s="31">
        <f t="shared" si="4"/>
        <v>164.775</v>
      </c>
      <c r="P98" s="32">
        <f t="shared" si="5"/>
        <v>987.5999999999999</v>
      </c>
      <c r="Q98" s="31">
        <f t="shared" si="6"/>
        <v>162731.78999999998</v>
      </c>
      <c r="R98" s="31">
        <f t="shared" si="7"/>
        <v>1123.7300000000105</v>
      </c>
    </row>
    <row r="99" spans="1:18" ht="10.5">
      <c r="A99" s="33">
        <v>16</v>
      </c>
      <c r="B99" s="6" t="s">
        <v>203</v>
      </c>
      <c r="C99" s="1" t="s">
        <v>204</v>
      </c>
      <c r="D99" s="2">
        <v>42342.24</v>
      </c>
      <c r="E99" s="2">
        <v>11304.11</v>
      </c>
      <c r="F99" s="3" t="s">
        <v>24</v>
      </c>
      <c r="G99" s="3" t="s">
        <v>24</v>
      </c>
      <c r="H99" s="3" t="s">
        <v>24</v>
      </c>
      <c r="I99" s="2">
        <v>643.3</v>
      </c>
      <c r="J99" s="3" t="s">
        <v>24</v>
      </c>
      <c r="K99" s="2">
        <v>995</v>
      </c>
      <c r="L99" s="3" t="s">
        <v>24</v>
      </c>
      <c r="M99" s="4">
        <v>55284.65</v>
      </c>
      <c r="N99" s="9">
        <v>532.06</v>
      </c>
      <c r="O99" s="31">
        <f t="shared" si="4"/>
        <v>26.602999999999998</v>
      </c>
      <c r="P99" s="32">
        <f t="shared" si="5"/>
        <v>987.5999999999999</v>
      </c>
      <c r="Q99" s="31">
        <f t="shared" si="6"/>
        <v>26273.122799999997</v>
      </c>
      <c r="R99" s="31">
        <f t="shared" si="7"/>
        <v>29011.527200000004</v>
      </c>
    </row>
    <row r="100" spans="1:18" ht="10.5">
      <c r="A100" s="33">
        <v>16</v>
      </c>
      <c r="B100" s="6" t="s">
        <v>205</v>
      </c>
      <c r="C100" s="1" t="s">
        <v>206</v>
      </c>
      <c r="D100" s="2">
        <v>40747.74</v>
      </c>
      <c r="E100" s="2">
        <v>10335.48</v>
      </c>
      <c r="F100" s="2">
        <v>1300</v>
      </c>
      <c r="G100" s="3" t="s">
        <v>24</v>
      </c>
      <c r="H100" s="2">
        <v>517.5</v>
      </c>
      <c r="I100" s="2">
        <v>440.91</v>
      </c>
      <c r="J100" s="3" t="s">
        <v>24</v>
      </c>
      <c r="K100" s="2">
        <v>50</v>
      </c>
      <c r="L100" s="3" t="s">
        <v>24</v>
      </c>
      <c r="M100" s="4">
        <v>53391.63</v>
      </c>
      <c r="N100" s="9">
        <v>575.23</v>
      </c>
      <c r="O100" s="31">
        <f t="shared" si="4"/>
        <v>28.7615</v>
      </c>
      <c r="P100" s="32">
        <f t="shared" si="5"/>
        <v>987.5999999999999</v>
      </c>
      <c r="Q100" s="31">
        <f t="shared" si="6"/>
        <v>28404.8574</v>
      </c>
      <c r="R100" s="31">
        <f t="shared" si="7"/>
        <v>24986.772599999997</v>
      </c>
    </row>
    <row r="101" spans="1:18" ht="10.5">
      <c r="A101" s="33">
        <v>16</v>
      </c>
      <c r="B101" s="6" t="s">
        <v>207</v>
      </c>
      <c r="C101" s="1" t="s">
        <v>208</v>
      </c>
      <c r="D101" s="2">
        <v>165751</v>
      </c>
      <c r="E101" s="2">
        <v>42477.3</v>
      </c>
      <c r="F101" s="3" t="s">
        <v>24</v>
      </c>
      <c r="G101" s="3" t="s">
        <v>24</v>
      </c>
      <c r="H101" s="2">
        <v>139.47</v>
      </c>
      <c r="I101" s="2">
        <v>6969.63</v>
      </c>
      <c r="J101" s="3" t="s">
        <v>24</v>
      </c>
      <c r="K101" s="2">
        <v>2257</v>
      </c>
      <c r="L101" s="3" t="s">
        <v>24</v>
      </c>
      <c r="M101" s="4">
        <v>217594.4</v>
      </c>
      <c r="N101" s="9">
        <v>4116</v>
      </c>
      <c r="O101" s="31">
        <f t="shared" si="4"/>
        <v>205.8</v>
      </c>
      <c r="P101" s="32">
        <f t="shared" si="5"/>
        <v>987.5999999999999</v>
      </c>
      <c r="Q101" s="31">
        <f t="shared" si="6"/>
        <v>203248.08</v>
      </c>
      <c r="R101" s="31">
        <f t="shared" si="7"/>
        <v>14346.320000000007</v>
      </c>
    </row>
    <row r="102" spans="1:18" ht="10.5">
      <c r="A102" s="33">
        <v>16</v>
      </c>
      <c r="B102" s="6" t="s">
        <v>209</v>
      </c>
      <c r="C102" s="1" t="s">
        <v>210</v>
      </c>
      <c r="D102" s="2">
        <v>44900</v>
      </c>
      <c r="E102" s="2">
        <v>12196.07</v>
      </c>
      <c r="F102" s="3" t="s">
        <v>24</v>
      </c>
      <c r="G102" s="3" t="s">
        <v>24</v>
      </c>
      <c r="H102" s="2">
        <v>105</v>
      </c>
      <c r="I102" s="2">
        <v>462.2</v>
      </c>
      <c r="J102" s="3" t="s">
        <v>24</v>
      </c>
      <c r="K102" s="2">
        <v>330</v>
      </c>
      <c r="L102" s="3" t="s">
        <v>24</v>
      </c>
      <c r="M102" s="4">
        <v>57993.27</v>
      </c>
      <c r="N102" s="9">
        <v>740.37</v>
      </c>
      <c r="O102" s="31">
        <f t="shared" si="4"/>
        <v>37.0185</v>
      </c>
      <c r="P102" s="32">
        <f t="shared" si="5"/>
        <v>987.5999999999999</v>
      </c>
      <c r="Q102" s="31">
        <f t="shared" si="6"/>
        <v>36559.4706</v>
      </c>
      <c r="R102" s="31">
        <f t="shared" si="7"/>
        <v>21433.799399999996</v>
      </c>
    </row>
    <row r="103" spans="1:18" ht="10.5">
      <c r="A103" s="33">
        <v>16</v>
      </c>
      <c r="B103" s="6" t="s">
        <v>211</v>
      </c>
      <c r="C103" s="1" t="s">
        <v>212</v>
      </c>
      <c r="D103" s="2">
        <v>239036.97</v>
      </c>
      <c r="E103" s="2">
        <v>60863.89</v>
      </c>
      <c r="F103" s="2">
        <v>4976.16</v>
      </c>
      <c r="G103" s="3" t="s">
        <v>24</v>
      </c>
      <c r="H103" s="2">
        <v>10468.99</v>
      </c>
      <c r="I103" s="2">
        <v>13623</v>
      </c>
      <c r="J103" s="3" t="s">
        <v>24</v>
      </c>
      <c r="K103" s="2">
        <v>12724.95</v>
      </c>
      <c r="L103" s="3" t="s">
        <v>24</v>
      </c>
      <c r="M103" s="4">
        <v>341693.96</v>
      </c>
      <c r="N103" s="9">
        <v>3553.99</v>
      </c>
      <c r="O103" s="31">
        <f t="shared" si="4"/>
        <v>177.6995</v>
      </c>
      <c r="P103" s="32">
        <f t="shared" si="5"/>
        <v>987.5999999999999</v>
      </c>
      <c r="Q103" s="31">
        <f t="shared" si="6"/>
        <v>175496.0262</v>
      </c>
      <c r="R103" s="31">
        <f t="shared" si="7"/>
        <v>166197.93380000003</v>
      </c>
    </row>
    <row r="104" spans="1:18" ht="10.5">
      <c r="A104" s="33">
        <v>16</v>
      </c>
      <c r="B104" s="6" t="s">
        <v>213</v>
      </c>
      <c r="C104" s="1" t="s">
        <v>214</v>
      </c>
      <c r="D104" s="2">
        <v>98480.5</v>
      </c>
      <c r="E104" s="2">
        <v>23554.21</v>
      </c>
      <c r="F104" s="2">
        <v>3562.5</v>
      </c>
      <c r="G104" s="3" t="s">
        <v>24</v>
      </c>
      <c r="H104" s="2">
        <v>22321.01</v>
      </c>
      <c r="I104" s="2">
        <v>18616.32</v>
      </c>
      <c r="J104" s="3" t="s">
        <v>24</v>
      </c>
      <c r="K104" s="2">
        <v>1355</v>
      </c>
      <c r="L104" s="3" t="s">
        <v>24</v>
      </c>
      <c r="M104" s="4">
        <v>167889.54</v>
      </c>
      <c r="N104" s="9">
        <v>3056.9</v>
      </c>
      <c r="O104" s="31">
        <f t="shared" si="4"/>
        <v>152.845</v>
      </c>
      <c r="P104" s="32">
        <f t="shared" si="5"/>
        <v>987.5999999999999</v>
      </c>
      <c r="Q104" s="31">
        <f t="shared" si="6"/>
        <v>150949.72199999998</v>
      </c>
      <c r="R104" s="31">
        <f t="shared" si="7"/>
        <v>16939.81800000003</v>
      </c>
    </row>
    <row r="105" spans="1:18" ht="10.5">
      <c r="A105" s="33">
        <v>16</v>
      </c>
      <c r="B105" s="6" t="s">
        <v>215</v>
      </c>
      <c r="C105" s="1" t="s">
        <v>216</v>
      </c>
      <c r="D105" s="2">
        <v>47761</v>
      </c>
      <c r="E105" s="2">
        <v>10814.34</v>
      </c>
      <c r="F105" s="3" t="s">
        <v>24</v>
      </c>
      <c r="G105" s="3" t="s">
        <v>24</v>
      </c>
      <c r="H105" s="2">
        <v>1295.75</v>
      </c>
      <c r="I105" s="2">
        <v>2536.09</v>
      </c>
      <c r="J105" s="3" t="s">
        <v>24</v>
      </c>
      <c r="K105" s="2">
        <v>2293.5</v>
      </c>
      <c r="L105" s="3" t="s">
        <v>24</v>
      </c>
      <c r="M105" s="4">
        <v>64700.68</v>
      </c>
      <c r="N105" s="9">
        <v>489.1</v>
      </c>
      <c r="O105" s="31">
        <f t="shared" si="4"/>
        <v>24.455000000000002</v>
      </c>
      <c r="P105" s="32">
        <f t="shared" si="5"/>
        <v>987.5999999999999</v>
      </c>
      <c r="Q105" s="31">
        <f t="shared" si="6"/>
        <v>24151.757999999998</v>
      </c>
      <c r="R105" s="31">
        <f t="shared" si="7"/>
        <v>40548.922000000006</v>
      </c>
    </row>
    <row r="106" spans="1:18" ht="10.5">
      <c r="A106" s="33">
        <v>16</v>
      </c>
      <c r="B106" s="6" t="s">
        <v>217</v>
      </c>
      <c r="C106" s="1" t="s">
        <v>218</v>
      </c>
      <c r="D106" s="2">
        <v>108869.8</v>
      </c>
      <c r="E106" s="2">
        <v>27915.88</v>
      </c>
      <c r="F106" s="2">
        <v>1467</v>
      </c>
      <c r="G106" s="3" t="s">
        <v>24</v>
      </c>
      <c r="H106" s="2">
        <v>2464.94</v>
      </c>
      <c r="I106" s="2">
        <v>1280.66</v>
      </c>
      <c r="J106" s="3" t="s">
        <v>24</v>
      </c>
      <c r="K106" s="2">
        <v>150</v>
      </c>
      <c r="L106" s="3" t="s">
        <v>24</v>
      </c>
      <c r="M106" s="4">
        <v>142148.28</v>
      </c>
      <c r="N106" s="9">
        <v>2474.27</v>
      </c>
      <c r="O106" s="31">
        <f t="shared" si="4"/>
        <v>123.71350000000001</v>
      </c>
      <c r="P106" s="32">
        <f t="shared" si="5"/>
        <v>987.5999999999999</v>
      </c>
      <c r="Q106" s="31">
        <f t="shared" si="6"/>
        <v>122179.4526</v>
      </c>
      <c r="R106" s="31">
        <f t="shared" si="7"/>
        <v>19968.827399999995</v>
      </c>
    </row>
    <row r="107" spans="1:18" ht="10.5">
      <c r="A107" s="33">
        <v>16</v>
      </c>
      <c r="B107" s="6" t="s">
        <v>219</v>
      </c>
      <c r="C107" s="1" t="s">
        <v>220</v>
      </c>
      <c r="D107" s="2">
        <v>33366</v>
      </c>
      <c r="E107" s="2">
        <v>7323.8</v>
      </c>
      <c r="F107" s="2">
        <v>373.27</v>
      </c>
      <c r="G107" s="3" t="s">
        <v>24</v>
      </c>
      <c r="H107" s="2">
        <v>487.77</v>
      </c>
      <c r="I107" s="2">
        <v>2906.76</v>
      </c>
      <c r="J107" s="3" t="s">
        <v>24</v>
      </c>
      <c r="K107" s="2">
        <v>1927</v>
      </c>
      <c r="L107" s="3" t="s">
        <v>24</v>
      </c>
      <c r="M107" s="4">
        <v>46384.6</v>
      </c>
      <c r="N107" s="9">
        <v>560.85</v>
      </c>
      <c r="O107" s="31">
        <f t="shared" si="4"/>
        <v>28.042500000000004</v>
      </c>
      <c r="P107" s="32">
        <f t="shared" si="5"/>
        <v>987.5999999999999</v>
      </c>
      <c r="Q107" s="31">
        <f t="shared" si="6"/>
        <v>27694.773</v>
      </c>
      <c r="R107" s="31">
        <f t="shared" si="7"/>
        <v>18689.826999999997</v>
      </c>
    </row>
    <row r="108" spans="1:18" ht="10.5">
      <c r="A108" s="33">
        <v>16</v>
      </c>
      <c r="B108" s="6" t="s">
        <v>221</v>
      </c>
      <c r="C108" s="1" t="s">
        <v>222</v>
      </c>
      <c r="D108" s="2">
        <v>62405.06</v>
      </c>
      <c r="E108" s="2">
        <v>5268.65</v>
      </c>
      <c r="F108" s="2">
        <v>386.25</v>
      </c>
      <c r="G108" s="3" t="s">
        <v>24</v>
      </c>
      <c r="H108" s="2">
        <v>5936.07</v>
      </c>
      <c r="I108" s="2">
        <v>1027.07</v>
      </c>
      <c r="J108" s="3" t="s">
        <v>24</v>
      </c>
      <c r="K108" s="2">
        <v>180</v>
      </c>
      <c r="L108" s="3" t="s">
        <v>24</v>
      </c>
      <c r="M108" s="4">
        <v>75203.1</v>
      </c>
      <c r="N108" s="9">
        <v>0</v>
      </c>
      <c r="O108" s="31">
        <f t="shared" si="4"/>
        <v>0</v>
      </c>
      <c r="P108" s="32">
        <f t="shared" si="5"/>
        <v>987.5999999999999</v>
      </c>
      <c r="Q108" s="31">
        <f t="shared" si="6"/>
        <v>0</v>
      </c>
      <c r="R108" s="31">
        <f t="shared" si="7"/>
        <v>75203.1</v>
      </c>
    </row>
    <row r="109" spans="1:18" ht="10.5">
      <c r="A109" s="33">
        <v>16</v>
      </c>
      <c r="B109" s="6" t="s">
        <v>223</v>
      </c>
      <c r="C109" s="1" t="s">
        <v>224</v>
      </c>
      <c r="D109" s="2">
        <v>71956.47</v>
      </c>
      <c r="E109" s="2">
        <v>17897.34</v>
      </c>
      <c r="F109" s="3" t="s">
        <v>24</v>
      </c>
      <c r="G109" s="3" t="s">
        <v>24</v>
      </c>
      <c r="H109" s="3" t="s">
        <v>24</v>
      </c>
      <c r="I109" s="2">
        <v>344.73</v>
      </c>
      <c r="J109" s="3" t="s">
        <v>24</v>
      </c>
      <c r="K109" s="3" t="s">
        <v>24</v>
      </c>
      <c r="L109" s="3" t="s">
        <v>24</v>
      </c>
      <c r="M109" s="4">
        <v>90198.54</v>
      </c>
      <c r="N109" s="9">
        <v>972.59</v>
      </c>
      <c r="O109" s="31">
        <f t="shared" si="4"/>
        <v>48.62950000000001</v>
      </c>
      <c r="P109" s="32">
        <f t="shared" si="5"/>
        <v>987.5999999999999</v>
      </c>
      <c r="Q109" s="31">
        <f t="shared" si="6"/>
        <v>48026.4942</v>
      </c>
      <c r="R109" s="31">
        <f t="shared" si="7"/>
        <v>42172.04579999999</v>
      </c>
    </row>
    <row r="110" spans="1:18" ht="10.5">
      <c r="A110" s="33">
        <v>16</v>
      </c>
      <c r="B110" s="6" t="s">
        <v>225</v>
      </c>
      <c r="C110" s="1" t="s">
        <v>226</v>
      </c>
      <c r="D110" s="2">
        <v>36881.99</v>
      </c>
      <c r="E110" s="2">
        <v>9796.16</v>
      </c>
      <c r="F110" s="3" t="s">
        <v>24</v>
      </c>
      <c r="G110" s="3" t="s">
        <v>24</v>
      </c>
      <c r="H110" s="3" t="s">
        <v>24</v>
      </c>
      <c r="I110" s="2">
        <v>3189.57</v>
      </c>
      <c r="J110" s="3" t="s">
        <v>24</v>
      </c>
      <c r="K110" s="2">
        <v>1175</v>
      </c>
      <c r="L110" s="3" t="s">
        <v>24</v>
      </c>
      <c r="M110" s="4">
        <v>51042.72</v>
      </c>
      <c r="N110" s="9">
        <v>1004.81</v>
      </c>
      <c r="O110" s="31">
        <f t="shared" si="4"/>
        <v>50.2405</v>
      </c>
      <c r="P110" s="32">
        <f t="shared" si="5"/>
        <v>987.5999999999999</v>
      </c>
      <c r="Q110" s="31">
        <f t="shared" si="6"/>
        <v>49617.517799999994</v>
      </c>
      <c r="R110" s="31">
        <f t="shared" si="7"/>
        <v>1425.202200000007</v>
      </c>
    </row>
    <row r="111" spans="1:18" ht="10.5">
      <c r="A111" s="33">
        <v>16</v>
      </c>
      <c r="B111" s="6" t="s">
        <v>227</v>
      </c>
      <c r="C111" s="1" t="s">
        <v>228</v>
      </c>
      <c r="D111" s="2">
        <v>49010</v>
      </c>
      <c r="E111" s="2">
        <v>12722.88</v>
      </c>
      <c r="F111" s="3" t="s">
        <v>24</v>
      </c>
      <c r="G111" s="3" t="s">
        <v>24</v>
      </c>
      <c r="H111" s="3" t="s">
        <v>24</v>
      </c>
      <c r="I111" s="2">
        <v>222.94</v>
      </c>
      <c r="J111" s="3" t="s">
        <v>24</v>
      </c>
      <c r="K111" s="2">
        <v>500</v>
      </c>
      <c r="L111" s="3" t="s">
        <v>24</v>
      </c>
      <c r="M111" s="4">
        <v>62455.82</v>
      </c>
      <c r="N111" s="9">
        <v>668.19</v>
      </c>
      <c r="O111" s="31">
        <f t="shared" si="4"/>
        <v>33.4095</v>
      </c>
      <c r="P111" s="32">
        <f t="shared" si="5"/>
        <v>987.5999999999999</v>
      </c>
      <c r="Q111" s="31">
        <f t="shared" si="6"/>
        <v>32995.2222</v>
      </c>
      <c r="R111" s="31">
        <f t="shared" si="7"/>
        <v>29460.597800000003</v>
      </c>
    </row>
    <row r="112" spans="1:18" ht="10.5">
      <c r="A112" s="33">
        <v>16</v>
      </c>
      <c r="B112" s="6" t="s">
        <v>229</v>
      </c>
      <c r="C112" s="1" t="s">
        <v>230</v>
      </c>
      <c r="D112" s="2">
        <v>111875.5</v>
      </c>
      <c r="E112" s="2">
        <v>28248.07</v>
      </c>
      <c r="F112" s="3" t="s">
        <v>24</v>
      </c>
      <c r="G112" s="3" t="s">
        <v>24</v>
      </c>
      <c r="H112" s="2">
        <v>30.94</v>
      </c>
      <c r="I112" s="2">
        <v>1533.95</v>
      </c>
      <c r="J112" s="3" t="s">
        <v>24</v>
      </c>
      <c r="K112" s="2">
        <v>1855.5</v>
      </c>
      <c r="L112" s="3" t="s">
        <v>24</v>
      </c>
      <c r="M112" s="4">
        <v>143543.96</v>
      </c>
      <c r="N112" s="9">
        <v>2051.84</v>
      </c>
      <c r="O112" s="31">
        <f t="shared" si="4"/>
        <v>102.59200000000001</v>
      </c>
      <c r="P112" s="32">
        <f t="shared" si="5"/>
        <v>987.5999999999999</v>
      </c>
      <c r="Q112" s="31">
        <f t="shared" si="6"/>
        <v>101319.8592</v>
      </c>
      <c r="R112" s="31">
        <f t="shared" si="7"/>
        <v>42224.100799999986</v>
      </c>
    </row>
    <row r="113" spans="1:18" ht="10.5">
      <c r="A113" s="33">
        <v>16</v>
      </c>
      <c r="B113" s="6" t="s">
        <v>231</v>
      </c>
      <c r="C113" s="1" t="s">
        <v>232</v>
      </c>
      <c r="D113" s="2">
        <v>24148.69</v>
      </c>
      <c r="E113" s="2">
        <v>6327.46</v>
      </c>
      <c r="F113" s="2">
        <v>200</v>
      </c>
      <c r="G113" s="3" t="s">
        <v>24</v>
      </c>
      <c r="H113" s="3" t="s">
        <v>24</v>
      </c>
      <c r="I113" s="2">
        <v>2500</v>
      </c>
      <c r="J113" s="3" t="s">
        <v>24</v>
      </c>
      <c r="K113" s="2">
        <v>890</v>
      </c>
      <c r="L113" s="3" t="s">
        <v>24</v>
      </c>
      <c r="M113" s="4">
        <v>34066.15</v>
      </c>
      <c r="N113" s="9">
        <v>495.9</v>
      </c>
      <c r="O113" s="31">
        <f t="shared" si="4"/>
        <v>24.795</v>
      </c>
      <c r="P113" s="32">
        <f t="shared" si="5"/>
        <v>987.5999999999999</v>
      </c>
      <c r="Q113" s="31">
        <f t="shared" si="6"/>
        <v>24487.541999999998</v>
      </c>
      <c r="R113" s="31">
        <f t="shared" si="7"/>
        <v>9578.608000000004</v>
      </c>
    </row>
    <row r="114" spans="1:18" ht="10.5">
      <c r="A114" s="33">
        <v>16</v>
      </c>
      <c r="B114" s="6" t="s">
        <v>233</v>
      </c>
      <c r="C114" s="1" t="s">
        <v>234</v>
      </c>
      <c r="D114" s="2">
        <v>23882.88</v>
      </c>
      <c r="E114" s="2">
        <v>5979.84</v>
      </c>
      <c r="F114" s="2">
        <v>1185</v>
      </c>
      <c r="G114" s="3" t="s">
        <v>24</v>
      </c>
      <c r="H114" s="3" t="s">
        <v>24</v>
      </c>
      <c r="I114" s="2">
        <v>904.54</v>
      </c>
      <c r="J114" s="3" t="s">
        <v>24</v>
      </c>
      <c r="K114" s="2">
        <v>1015.79</v>
      </c>
      <c r="L114" s="3" t="s">
        <v>24</v>
      </c>
      <c r="M114" s="4">
        <v>32968.05</v>
      </c>
      <c r="N114" s="9">
        <v>576.24</v>
      </c>
      <c r="O114" s="31">
        <f t="shared" si="4"/>
        <v>28.812</v>
      </c>
      <c r="P114" s="32">
        <f t="shared" si="5"/>
        <v>987.5999999999999</v>
      </c>
      <c r="Q114" s="31">
        <f t="shared" si="6"/>
        <v>28454.7312</v>
      </c>
      <c r="R114" s="31">
        <f t="shared" si="7"/>
        <v>4513.318800000005</v>
      </c>
    </row>
    <row r="115" spans="1:18" ht="10.5">
      <c r="A115" s="33">
        <v>16</v>
      </c>
      <c r="B115" s="6" t="s">
        <v>235</v>
      </c>
      <c r="C115" s="1" t="s">
        <v>236</v>
      </c>
      <c r="D115" s="2">
        <v>21598.44</v>
      </c>
      <c r="E115" s="2">
        <v>4776.35</v>
      </c>
      <c r="F115" s="2">
        <v>263.21</v>
      </c>
      <c r="G115" s="3" t="s">
        <v>24</v>
      </c>
      <c r="H115" s="3" t="s">
        <v>24</v>
      </c>
      <c r="I115" s="2">
        <v>398</v>
      </c>
      <c r="J115" s="3" t="s">
        <v>24</v>
      </c>
      <c r="K115" s="2">
        <v>1000</v>
      </c>
      <c r="L115" s="3" t="s">
        <v>24</v>
      </c>
      <c r="M115" s="4">
        <v>28036</v>
      </c>
      <c r="N115" s="9">
        <v>405.27</v>
      </c>
      <c r="O115" s="31">
        <f t="shared" si="4"/>
        <v>20.2635</v>
      </c>
      <c r="P115" s="32">
        <f t="shared" si="5"/>
        <v>987.5999999999999</v>
      </c>
      <c r="Q115" s="31">
        <f t="shared" si="6"/>
        <v>20012.2326</v>
      </c>
      <c r="R115" s="31">
        <f t="shared" si="7"/>
        <v>8023.767400000001</v>
      </c>
    </row>
    <row r="116" spans="1:18" ht="10.5">
      <c r="A116" s="33">
        <v>16</v>
      </c>
      <c r="B116" s="6" t="s">
        <v>237</v>
      </c>
      <c r="C116" s="1" t="s">
        <v>238</v>
      </c>
      <c r="D116" s="2">
        <v>70823.69</v>
      </c>
      <c r="E116" s="2">
        <v>16169.62</v>
      </c>
      <c r="F116" s="2">
        <v>87.2</v>
      </c>
      <c r="G116" s="3" t="s">
        <v>24</v>
      </c>
      <c r="H116" s="2">
        <v>3290.87</v>
      </c>
      <c r="I116" s="2">
        <v>1726.06</v>
      </c>
      <c r="J116" s="2">
        <v>747.5</v>
      </c>
      <c r="K116" s="2">
        <v>543.5</v>
      </c>
      <c r="L116" s="3" t="s">
        <v>24</v>
      </c>
      <c r="M116" s="4">
        <v>93388.44</v>
      </c>
      <c r="N116" s="9">
        <v>1891.22</v>
      </c>
      <c r="O116" s="31">
        <f t="shared" si="4"/>
        <v>94.561</v>
      </c>
      <c r="P116" s="32">
        <f t="shared" si="5"/>
        <v>987.5999999999999</v>
      </c>
      <c r="Q116" s="31">
        <f t="shared" si="6"/>
        <v>93388.4436</v>
      </c>
      <c r="R116" s="31">
        <f t="shared" si="7"/>
        <v>-0.003599999996367842</v>
      </c>
    </row>
    <row r="117" spans="1:18" ht="10.5">
      <c r="A117" s="33">
        <v>16</v>
      </c>
      <c r="B117" s="6" t="s">
        <v>239</v>
      </c>
      <c r="C117" s="1" t="s">
        <v>240</v>
      </c>
      <c r="D117" s="2">
        <v>95669.25</v>
      </c>
      <c r="E117" s="2">
        <v>22950.98</v>
      </c>
      <c r="F117" s="2">
        <v>874</v>
      </c>
      <c r="G117" s="3" t="s">
        <v>24</v>
      </c>
      <c r="H117" s="2">
        <v>4955.11</v>
      </c>
      <c r="I117" s="2">
        <v>18603.83</v>
      </c>
      <c r="J117" s="3" t="s">
        <v>24</v>
      </c>
      <c r="K117" s="2">
        <v>8367.46</v>
      </c>
      <c r="L117" s="3" t="s">
        <v>24</v>
      </c>
      <c r="M117" s="4">
        <v>151420.63</v>
      </c>
      <c r="N117" s="9">
        <v>2994.69</v>
      </c>
      <c r="O117" s="31">
        <f t="shared" si="4"/>
        <v>149.7345</v>
      </c>
      <c r="P117" s="32">
        <f t="shared" si="5"/>
        <v>987.5999999999999</v>
      </c>
      <c r="Q117" s="31">
        <f t="shared" si="6"/>
        <v>147877.7922</v>
      </c>
      <c r="R117" s="31">
        <f t="shared" si="7"/>
        <v>3542.8378000000084</v>
      </c>
    </row>
    <row r="118" spans="1:18" ht="10.5">
      <c r="A118" s="33">
        <v>16</v>
      </c>
      <c r="B118" s="6" t="s">
        <v>241</v>
      </c>
      <c r="C118" s="1" t="s">
        <v>242</v>
      </c>
      <c r="D118" s="2">
        <v>51191.79</v>
      </c>
      <c r="E118" s="2">
        <v>13383.49</v>
      </c>
      <c r="F118" s="3" t="s">
        <v>24</v>
      </c>
      <c r="G118" s="3" t="s">
        <v>24</v>
      </c>
      <c r="H118" s="3" t="s">
        <v>24</v>
      </c>
      <c r="I118" s="2">
        <v>12326.58</v>
      </c>
      <c r="J118" s="2">
        <v>5205.25</v>
      </c>
      <c r="K118" s="2">
        <v>962</v>
      </c>
      <c r="L118" s="3" t="s">
        <v>24</v>
      </c>
      <c r="M118" s="4">
        <v>83069.11</v>
      </c>
      <c r="N118" s="9">
        <v>1650.73</v>
      </c>
      <c r="O118" s="31">
        <f t="shared" si="4"/>
        <v>82.5365</v>
      </c>
      <c r="P118" s="32">
        <f t="shared" si="5"/>
        <v>987.5999999999999</v>
      </c>
      <c r="Q118" s="31">
        <f t="shared" si="6"/>
        <v>81513.0474</v>
      </c>
      <c r="R118" s="31">
        <f t="shared" si="7"/>
        <v>1556.0626000000047</v>
      </c>
    </row>
    <row r="119" spans="1:18" ht="10.5">
      <c r="A119" s="33">
        <v>16</v>
      </c>
      <c r="B119" s="6" t="s">
        <v>243</v>
      </c>
      <c r="C119" s="1" t="s">
        <v>244</v>
      </c>
      <c r="D119" s="2">
        <v>22881.21</v>
      </c>
      <c r="E119" s="2">
        <v>6824.43</v>
      </c>
      <c r="F119" s="3" t="s">
        <v>24</v>
      </c>
      <c r="G119" s="3" t="s">
        <v>24</v>
      </c>
      <c r="H119" s="3" t="s">
        <v>24</v>
      </c>
      <c r="I119" s="3" t="s">
        <v>24</v>
      </c>
      <c r="J119" s="3" t="s">
        <v>24</v>
      </c>
      <c r="K119" s="2">
        <v>210</v>
      </c>
      <c r="L119" s="3" t="s">
        <v>24</v>
      </c>
      <c r="M119" s="4">
        <v>29915.64</v>
      </c>
      <c r="N119" s="9">
        <v>496.75</v>
      </c>
      <c r="O119" s="31">
        <f t="shared" si="4"/>
        <v>24.837500000000002</v>
      </c>
      <c r="P119" s="32">
        <f t="shared" si="5"/>
        <v>987.5999999999999</v>
      </c>
      <c r="Q119" s="31">
        <f t="shared" si="6"/>
        <v>24529.515</v>
      </c>
      <c r="R119" s="31">
        <f t="shared" si="7"/>
        <v>5386.125</v>
      </c>
    </row>
    <row r="120" spans="1:18" ht="10.5">
      <c r="A120" s="33">
        <v>16</v>
      </c>
      <c r="B120" s="6" t="s">
        <v>245</v>
      </c>
      <c r="C120" s="1" t="s">
        <v>246</v>
      </c>
      <c r="D120" s="2">
        <v>49800</v>
      </c>
      <c r="E120" s="2">
        <v>12371.83</v>
      </c>
      <c r="F120" s="3" t="s">
        <v>24</v>
      </c>
      <c r="G120" s="3" t="s">
        <v>24</v>
      </c>
      <c r="H120" s="2">
        <v>13.44</v>
      </c>
      <c r="I120" s="2">
        <v>3142.02</v>
      </c>
      <c r="J120" s="3" t="s">
        <v>24</v>
      </c>
      <c r="K120" s="2">
        <v>350</v>
      </c>
      <c r="L120" s="3" t="s">
        <v>24</v>
      </c>
      <c r="M120" s="4">
        <v>65677.29</v>
      </c>
      <c r="N120" s="9">
        <v>830.65</v>
      </c>
      <c r="O120" s="31">
        <f t="shared" si="4"/>
        <v>41.5325</v>
      </c>
      <c r="P120" s="32">
        <f t="shared" si="5"/>
        <v>987.5999999999999</v>
      </c>
      <c r="Q120" s="31">
        <f t="shared" si="6"/>
        <v>41017.496999999996</v>
      </c>
      <c r="R120" s="31">
        <f t="shared" si="7"/>
        <v>24659.792999999998</v>
      </c>
    </row>
    <row r="121" spans="1:18" ht="10.5">
      <c r="A121" s="33">
        <v>16</v>
      </c>
      <c r="B121" s="6" t="s">
        <v>247</v>
      </c>
      <c r="C121" s="1" t="s">
        <v>248</v>
      </c>
      <c r="D121" s="2">
        <v>36414.4</v>
      </c>
      <c r="E121" s="2">
        <v>8298.8</v>
      </c>
      <c r="F121" s="3" t="s">
        <v>24</v>
      </c>
      <c r="G121" s="3" t="s">
        <v>24</v>
      </c>
      <c r="H121" s="2">
        <v>11835.34</v>
      </c>
      <c r="I121" s="2">
        <v>3075.64</v>
      </c>
      <c r="J121" s="3" t="s">
        <v>24</v>
      </c>
      <c r="K121" s="3" t="s">
        <v>24</v>
      </c>
      <c r="L121" s="3" t="s">
        <v>24</v>
      </c>
      <c r="M121" s="4">
        <v>59624.18</v>
      </c>
      <c r="N121" s="9">
        <v>394.58</v>
      </c>
      <c r="O121" s="31">
        <f t="shared" si="4"/>
        <v>19.729</v>
      </c>
      <c r="P121" s="32">
        <f t="shared" si="5"/>
        <v>987.5999999999999</v>
      </c>
      <c r="Q121" s="31">
        <f t="shared" si="6"/>
        <v>19484.360399999998</v>
      </c>
      <c r="R121" s="31">
        <f t="shared" si="7"/>
        <v>40139.8196</v>
      </c>
    </row>
    <row r="122" spans="1:18" ht="10.5">
      <c r="A122" s="33">
        <v>16</v>
      </c>
      <c r="B122" s="6" t="s">
        <v>249</v>
      </c>
      <c r="C122" s="1" t="s">
        <v>250</v>
      </c>
      <c r="D122" s="2">
        <v>41253.64</v>
      </c>
      <c r="E122" s="2">
        <v>10757.08</v>
      </c>
      <c r="F122" s="3" t="s">
        <v>24</v>
      </c>
      <c r="G122" s="3" t="s">
        <v>24</v>
      </c>
      <c r="H122" s="3" t="s">
        <v>24</v>
      </c>
      <c r="I122" s="2">
        <v>702.13</v>
      </c>
      <c r="J122" s="3" t="s">
        <v>24</v>
      </c>
      <c r="K122" s="2">
        <v>408</v>
      </c>
      <c r="L122" s="3" t="s">
        <v>24</v>
      </c>
      <c r="M122" s="4">
        <v>53120.85</v>
      </c>
      <c r="N122" s="9">
        <v>854.81</v>
      </c>
      <c r="O122" s="31">
        <f t="shared" si="4"/>
        <v>42.7405</v>
      </c>
      <c r="P122" s="32">
        <f t="shared" si="5"/>
        <v>987.5999999999999</v>
      </c>
      <c r="Q122" s="31">
        <f t="shared" si="6"/>
        <v>42210.517799999994</v>
      </c>
      <c r="R122" s="31">
        <f t="shared" si="7"/>
        <v>10910.332200000004</v>
      </c>
    </row>
    <row r="123" spans="1:18" ht="10.5">
      <c r="A123" s="33">
        <v>16</v>
      </c>
      <c r="B123" s="6" t="s">
        <v>251</v>
      </c>
      <c r="C123" s="1" t="s">
        <v>252</v>
      </c>
      <c r="D123" s="2">
        <v>21668.63</v>
      </c>
      <c r="E123" s="2">
        <v>5811.51</v>
      </c>
      <c r="F123" s="3" t="s">
        <v>24</v>
      </c>
      <c r="G123" s="3" t="s">
        <v>24</v>
      </c>
      <c r="H123" s="3" t="s">
        <v>24</v>
      </c>
      <c r="I123" s="3" t="s">
        <v>24</v>
      </c>
      <c r="J123" s="3" t="s">
        <v>24</v>
      </c>
      <c r="K123" s="3" t="s">
        <v>24</v>
      </c>
      <c r="L123" s="3" t="s">
        <v>24</v>
      </c>
      <c r="M123" s="4">
        <v>27480.14</v>
      </c>
      <c r="N123" s="9">
        <v>472.79</v>
      </c>
      <c r="O123" s="31">
        <f t="shared" si="4"/>
        <v>23.6395</v>
      </c>
      <c r="P123" s="32">
        <f t="shared" si="5"/>
        <v>987.5999999999999</v>
      </c>
      <c r="Q123" s="31">
        <f t="shared" si="6"/>
        <v>23346.3702</v>
      </c>
      <c r="R123" s="31">
        <f t="shared" si="7"/>
        <v>4133.769799999998</v>
      </c>
    </row>
    <row r="124" spans="1:18" ht="10.5">
      <c r="A124" s="33">
        <v>16</v>
      </c>
      <c r="B124" s="6" t="s">
        <v>253</v>
      </c>
      <c r="C124" s="1" t="s">
        <v>254</v>
      </c>
      <c r="D124" s="2">
        <v>79483.92</v>
      </c>
      <c r="E124" s="2">
        <v>20166.87</v>
      </c>
      <c r="F124" s="2">
        <v>381.59</v>
      </c>
      <c r="G124" s="3" t="s">
        <v>24</v>
      </c>
      <c r="H124" s="3" t="s">
        <v>24</v>
      </c>
      <c r="I124" s="2">
        <v>584.63</v>
      </c>
      <c r="J124" s="3" t="s">
        <v>24</v>
      </c>
      <c r="K124" s="3" t="s">
        <v>24</v>
      </c>
      <c r="L124" s="3" t="s">
        <v>24</v>
      </c>
      <c r="M124" s="4">
        <v>100617.01</v>
      </c>
      <c r="N124" s="9">
        <v>1259.13</v>
      </c>
      <c r="O124" s="31">
        <f t="shared" si="4"/>
        <v>62.956500000000005</v>
      </c>
      <c r="P124" s="32">
        <f t="shared" si="5"/>
        <v>987.5999999999999</v>
      </c>
      <c r="Q124" s="31">
        <f t="shared" si="6"/>
        <v>62175.8394</v>
      </c>
      <c r="R124" s="31">
        <f t="shared" si="7"/>
        <v>38441.1706</v>
      </c>
    </row>
    <row r="125" spans="1:18" ht="10.5">
      <c r="A125" s="33">
        <v>16</v>
      </c>
      <c r="B125" s="6" t="s">
        <v>255</v>
      </c>
      <c r="C125" s="1" t="s">
        <v>256</v>
      </c>
      <c r="D125" s="2">
        <v>47476.17</v>
      </c>
      <c r="E125" s="2">
        <v>12199.77</v>
      </c>
      <c r="F125" s="3" t="s">
        <v>24</v>
      </c>
      <c r="G125" s="3" t="s">
        <v>24</v>
      </c>
      <c r="H125" s="2">
        <v>997.9</v>
      </c>
      <c r="I125" s="2">
        <v>963.6</v>
      </c>
      <c r="J125" s="3" t="s">
        <v>24</v>
      </c>
      <c r="K125" s="2">
        <v>300</v>
      </c>
      <c r="L125" s="3" t="s">
        <v>24</v>
      </c>
      <c r="M125" s="4">
        <v>61937.44</v>
      </c>
      <c r="N125" s="9">
        <v>854.78</v>
      </c>
      <c r="O125" s="31">
        <f t="shared" si="4"/>
        <v>42.739000000000004</v>
      </c>
      <c r="P125" s="32">
        <f t="shared" si="5"/>
        <v>987.5999999999999</v>
      </c>
      <c r="Q125" s="31">
        <f t="shared" si="6"/>
        <v>42209.0364</v>
      </c>
      <c r="R125" s="31">
        <f t="shared" si="7"/>
        <v>19728.403600000005</v>
      </c>
    </row>
    <row r="126" spans="1:18" ht="10.5">
      <c r="A126" s="33">
        <v>16</v>
      </c>
      <c r="B126" s="6" t="s">
        <v>257</v>
      </c>
      <c r="C126" s="1" t="s">
        <v>258</v>
      </c>
      <c r="D126" s="2">
        <v>46281.76</v>
      </c>
      <c r="E126" s="2">
        <v>11813.38</v>
      </c>
      <c r="F126" s="3" t="s">
        <v>24</v>
      </c>
      <c r="G126" s="3" t="s">
        <v>24</v>
      </c>
      <c r="H126" s="3" t="s">
        <v>24</v>
      </c>
      <c r="I126" s="3" t="s">
        <v>24</v>
      </c>
      <c r="J126" s="3" t="s">
        <v>24</v>
      </c>
      <c r="K126" s="3" t="s">
        <v>24</v>
      </c>
      <c r="L126" s="3" t="s">
        <v>24</v>
      </c>
      <c r="M126" s="4">
        <v>58095.14</v>
      </c>
      <c r="N126" s="9">
        <v>1272.63</v>
      </c>
      <c r="O126" s="31">
        <f t="shared" si="4"/>
        <v>63.63150000000001</v>
      </c>
      <c r="P126" s="32">
        <f t="shared" si="5"/>
        <v>987.5999999999999</v>
      </c>
      <c r="Q126" s="31">
        <f t="shared" si="6"/>
        <v>62842.4694</v>
      </c>
      <c r="R126" s="31">
        <f t="shared" si="7"/>
        <v>-4747.329400000002</v>
      </c>
    </row>
    <row r="127" spans="1:18" ht="10.5">
      <c r="A127" s="33">
        <v>16</v>
      </c>
      <c r="B127" s="6" t="s">
        <v>259</v>
      </c>
      <c r="C127" s="1" t="s">
        <v>260</v>
      </c>
      <c r="D127" s="2">
        <v>176918.3</v>
      </c>
      <c r="E127" s="2">
        <v>47051.84</v>
      </c>
      <c r="F127" s="3" t="s">
        <v>24</v>
      </c>
      <c r="G127" s="3" t="s">
        <v>24</v>
      </c>
      <c r="H127" s="2">
        <v>280.19</v>
      </c>
      <c r="I127" s="2">
        <v>7459.2</v>
      </c>
      <c r="J127" s="3" t="s">
        <v>24</v>
      </c>
      <c r="K127" s="2">
        <v>313.5</v>
      </c>
      <c r="L127" s="3" t="s">
        <v>24</v>
      </c>
      <c r="M127" s="4">
        <v>232023.03</v>
      </c>
      <c r="N127" s="9">
        <v>4226.27</v>
      </c>
      <c r="O127" s="31">
        <f t="shared" si="4"/>
        <v>211.31350000000003</v>
      </c>
      <c r="P127" s="32">
        <f t="shared" si="5"/>
        <v>987.5999999999999</v>
      </c>
      <c r="Q127" s="31">
        <f t="shared" si="6"/>
        <v>208693.21260000003</v>
      </c>
      <c r="R127" s="31">
        <f t="shared" si="7"/>
        <v>23329.81739999997</v>
      </c>
    </row>
    <row r="128" spans="1:18" ht="10.5">
      <c r="A128" s="33">
        <v>16</v>
      </c>
      <c r="B128" s="6" t="s">
        <v>261</v>
      </c>
      <c r="C128" s="1" t="s">
        <v>262</v>
      </c>
      <c r="D128" s="2">
        <v>98146.46</v>
      </c>
      <c r="E128" s="2">
        <v>24450.94</v>
      </c>
      <c r="F128" s="2">
        <v>2479.37</v>
      </c>
      <c r="G128" s="3" t="s">
        <v>24</v>
      </c>
      <c r="H128" s="2">
        <v>2149.02</v>
      </c>
      <c r="I128" s="2">
        <v>3370.03</v>
      </c>
      <c r="J128" s="3" t="s">
        <v>24</v>
      </c>
      <c r="K128" s="2">
        <v>3859.5</v>
      </c>
      <c r="L128" s="3" t="s">
        <v>24</v>
      </c>
      <c r="M128" s="4">
        <v>134455.32</v>
      </c>
      <c r="N128" s="9">
        <v>2722.87</v>
      </c>
      <c r="O128" s="31">
        <f t="shared" si="4"/>
        <v>136.1435</v>
      </c>
      <c r="P128" s="32">
        <f t="shared" si="5"/>
        <v>987.5999999999999</v>
      </c>
      <c r="Q128" s="31">
        <f t="shared" si="6"/>
        <v>134455.32059999998</v>
      </c>
      <c r="R128" s="31">
        <f t="shared" si="7"/>
        <v>-0.0005999999702908099</v>
      </c>
    </row>
    <row r="129" spans="1:18" ht="10.5">
      <c r="A129" s="33">
        <v>16</v>
      </c>
      <c r="B129" s="6" t="s">
        <v>263</v>
      </c>
      <c r="C129" s="1" t="s">
        <v>264</v>
      </c>
      <c r="D129" s="2">
        <v>115248.98</v>
      </c>
      <c r="E129" s="2">
        <v>26542.44</v>
      </c>
      <c r="F129" s="2">
        <v>1031.94</v>
      </c>
      <c r="G129" s="3" t="s">
        <v>24</v>
      </c>
      <c r="H129" s="2">
        <v>3528.56</v>
      </c>
      <c r="I129" s="2">
        <v>2659.25</v>
      </c>
      <c r="J129" s="3" t="s">
        <v>24</v>
      </c>
      <c r="K129" s="2">
        <v>358</v>
      </c>
      <c r="L129" s="3" t="s">
        <v>24</v>
      </c>
      <c r="M129" s="4">
        <v>149369.17</v>
      </c>
      <c r="N129" s="9">
        <v>2944.68</v>
      </c>
      <c r="O129" s="31">
        <f t="shared" si="4"/>
        <v>147.234</v>
      </c>
      <c r="P129" s="32">
        <f t="shared" si="5"/>
        <v>987.5999999999999</v>
      </c>
      <c r="Q129" s="31">
        <f t="shared" si="6"/>
        <v>145408.2984</v>
      </c>
      <c r="R129" s="31">
        <f t="shared" si="7"/>
        <v>3960.871600000013</v>
      </c>
    </row>
    <row r="130" spans="1:18" ht="10.5">
      <c r="A130" s="33">
        <v>16</v>
      </c>
      <c r="B130" s="6" t="s">
        <v>265</v>
      </c>
      <c r="C130" s="1" t="s">
        <v>266</v>
      </c>
      <c r="D130" s="2">
        <v>174572.8</v>
      </c>
      <c r="E130" s="2">
        <v>43767.96</v>
      </c>
      <c r="F130" s="2">
        <v>9875.9</v>
      </c>
      <c r="G130" s="3" t="s">
        <v>24</v>
      </c>
      <c r="H130" s="2">
        <v>1541.37</v>
      </c>
      <c r="I130" s="2">
        <v>1463.5</v>
      </c>
      <c r="J130" s="3" t="s">
        <v>24</v>
      </c>
      <c r="K130" s="2">
        <v>75</v>
      </c>
      <c r="L130" s="3" t="s">
        <v>24</v>
      </c>
      <c r="M130" s="4">
        <v>231296.53</v>
      </c>
      <c r="N130" s="9">
        <v>2674.38</v>
      </c>
      <c r="O130" s="31">
        <f t="shared" si="4"/>
        <v>133.71900000000002</v>
      </c>
      <c r="P130" s="32">
        <f t="shared" si="5"/>
        <v>987.5999999999999</v>
      </c>
      <c r="Q130" s="31">
        <f t="shared" si="6"/>
        <v>132060.8844</v>
      </c>
      <c r="R130" s="31">
        <f t="shared" si="7"/>
        <v>99235.64559999999</v>
      </c>
    </row>
    <row r="131" spans="1:18" ht="10.5">
      <c r="A131" s="33">
        <v>16</v>
      </c>
      <c r="B131" s="6" t="s">
        <v>267</v>
      </c>
      <c r="C131" s="1" t="s">
        <v>268</v>
      </c>
      <c r="D131" s="2">
        <v>41309</v>
      </c>
      <c r="E131" s="2">
        <v>10915.13</v>
      </c>
      <c r="F131" s="3" t="s">
        <v>24</v>
      </c>
      <c r="G131" s="3" t="s">
        <v>24</v>
      </c>
      <c r="H131" s="2">
        <v>1750</v>
      </c>
      <c r="I131" s="2">
        <v>8416.49</v>
      </c>
      <c r="J131" s="3" t="s">
        <v>24</v>
      </c>
      <c r="K131" s="2">
        <v>603</v>
      </c>
      <c r="L131" s="3" t="s">
        <v>24</v>
      </c>
      <c r="M131" s="4">
        <v>62993.62</v>
      </c>
      <c r="N131" s="9">
        <v>1238.39</v>
      </c>
      <c r="O131" s="31">
        <f t="shared" si="4"/>
        <v>61.919500000000006</v>
      </c>
      <c r="P131" s="32">
        <f t="shared" si="5"/>
        <v>987.5999999999999</v>
      </c>
      <c r="Q131" s="31">
        <f t="shared" si="6"/>
        <v>61151.6982</v>
      </c>
      <c r="R131" s="31">
        <f t="shared" si="7"/>
        <v>1841.9218000000037</v>
      </c>
    </row>
    <row r="132" spans="1:18" ht="10.5">
      <c r="A132" s="33">
        <v>16</v>
      </c>
      <c r="B132" s="6" t="s">
        <v>269</v>
      </c>
      <c r="C132" s="1" t="s">
        <v>270</v>
      </c>
      <c r="D132" s="2">
        <v>29828.47</v>
      </c>
      <c r="E132" s="3" t="s">
        <v>24</v>
      </c>
      <c r="F132" s="3" t="s">
        <v>24</v>
      </c>
      <c r="G132" s="3" t="s">
        <v>24</v>
      </c>
      <c r="H132" s="3" t="s">
        <v>24</v>
      </c>
      <c r="I132" s="2">
        <v>1344.72</v>
      </c>
      <c r="J132" s="3" t="s">
        <v>24</v>
      </c>
      <c r="K132" s="2">
        <v>1818</v>
      </c>
      <c r="L132" s="3" t="s">
        <v>24</v>
      </c>
      <c r="M132" s="4">
        <v>32991.19</v>
      </c>
      <c r="N132" s="9">
        <v>653.2</v>
      </c>
      <c r="O132" s="31">
        <f t="shared" si="4"/>
        <v>32.660000000000004</v>
      </c>
      <c r="P132" s="32">
        <f t="shared" si="5"/>
        <v>987.5999999999999</v>
      </c>
      <c r="Q132" s="31">
        <f t="shared" si="6"/>
        <v>32255.016</v>
      </c>
      <c r="R132" s="31">
        <f t="shared" si="7"/>
        <v>736.1740000000027</v>
      </c>
    </row>
    <row r="133" spans="1:18" ht="10.5">
      <c r="A133" s="33">
        <v>16</v>
      </c>
      <c r="B133" s="6" t="s">
        <v>271</v>
      </c>
      <c r="C133" s="1" t="s">
        <v>272</v>
      </c>
      <c r="D133" s="2">
        <v>48416.7</v>
      </c>
      <c r="E133" s="2">
        <v>12983.64</v>
      </c>
      <c r="F133" s="2">
        <v>1000</v>
      </c>
      <c r="G133" s="3" t="s">
        <v>24</v>
      </c>
      <c r="H133" s="2">
        <v>238.47</v>
      </c>
      <c r="I133" s="2">
        <v>350.48</v>
      </c>
      <c r="J133" s="3" t="s">
        <v>24</v>
      </c>
      <c r="K133" s="2">
        <v>625</v>
      </c>
      <c r="L133" s="3" t="s">
        <v>24</v>
      </c>
      <c r="M133" s="4">
        <v>63614.29</v>
      </c>
      <c r="N133" s="9">
        <v>649.34</v>
      </c>
      <c r="O133" s="31">
        <f t="shared" si="4"/>
        <v>32.467000000000006</v>
      </c>
      <c r="P133" s="32">
        <f t="shared" si="5"/>
        <v>987.5999999999999</v>
      </c>
      <c r="Q133" s="31">
        <f t="shared" si="6"/>
        <v>32064.409200000002</v>
      </c>
      <c r="R133" s="31">
        <f t="shared" si="7"/>
        <v>31549.8808</v>
      </c>
    </row>
    <row r="134" spans="1:18" ht="10.5">
      <c r="A134" s="33">
        <v>16</v>
      </c>
      <c r="B134" s="6" t="s">
        <v>273</v>
      </c>
      <c r="C134" s="1" t="s">
        <v>274</v>
      </c>
      <c r="D134" s="2">
        <v>44167.5</v>
      </c>
      <c r="E134" s="2">
        <v>11351.9</v>
      </c>
      <c r="F134" s="2">
        <v>300</v>
      </c>
      <c r="G134" s="3" t="s">
        <v>24</v>
      </c>
      <c r="H134" s="2">
        <v>2538.43</v>
      </c>
      <c r="I134" s="2">
        <v>705.49</v>
      </c>
      <c r="J134" s="3" t="s">
        <v>24</v>
      </c>
      <c r="K134" s="2">
        <v>2109.9</v>
      </c>
      <c r="L134" s="3" t="s">
        <v>24</v>
      </c>
      <c r="M134" s="4">
        <v>61173.22</v>
      </c>
      <c r="N134" s="9">
        <v>869.48</v>
      </c>
      <c r="O134" s="31">
        <f t="shared" si="4"/>
        <v>43.474000000000004</v>
      </c>
      <c r="P134" s="32">
        <f t="shared" si="5"/>
        <v>987.5999999999999</v>
      </c>
      <c r="Q134" s="31">
        <f t="shared" si="6"/>
        <v>42934.9224</v>
      </c>
      <c r="R134" s="31">
        <f t="shared" si="7"/>
        <v>18238.297599999998</v>
      </c>
    </row>
    <row r="135" spans="1:18" ht="10.5">
      <c r="A135" s="33">
        <v>16</v>
      </c>
      <c r="B135" s="6" t="s">
        <v>275</v>
      </c>
      <c r="C135" s="1" t="s">
        <v>276</v>
      </c>
      <c r="D135" s="2">
        <v>36226.79</v>
      </c>
      <c r="E135" s="2">
        <v>9328.18</v>
      </c>
      <c r="F135" s="2">
        <v>300</v>
      </c>
      <c r="G135" s="2">
        <v>74.71</v>
      </c>
      <c r="H135" s="2">
        <v>1314.05</v>
      </c>
      <c r="I135" s="2">
        <v>2546.15</v>
      </c>
      <c r="J135" s="3" t="s">
        <v>24</v>
      </c>
      <c r="K135" s="2">
        <v>1284.79</v>
      </c>
      <c r="L135" s="3" t="s">
        <v>24</v>
      </c>
      <c r="M135" s="4">
        <v>51074.67</v>
      </c>
      <c r="N135" s="9">
        <v>705.04</v>
      </c>
      <c r="O135" s="31">
        <f t="shared" si="4"/>
        <v>35.252</v>
      </c>
      <c r="P135" s="32">
        <f t="shared" si="5"/>
        <v>987.5999999999999</v>
      </c>
      <c r="Q135" s="31">
        <f t="shared" si="6"/>
        <v>34814.8752</v>
      </c>
      <c r="R135" s="31">
        <f t="shared" si="7"/>
        <v>16259.794799999996</v>
      </c>
    </row>
    <row r="136" spans="1:18" ht="10.5">
      <c r="A136" s="33">
        <v>16</v>
      </c>
      <c r="B136" s="6" t="s">
        <v>277</v>
      </c>
      <c r="C136" s="1" t="s">
        <v>278</v>
      </c>
      <c r="D136" s="2">
        <v>43060</v>
      </c>
      <c r="E136" s="2">
        <v>11456.62</v>
      </c>
      <c r="F136" s="3" t="s">
        <v>24</v>
      </c>
      <c r="G136" s="3" t="s">
        <v>24</v>
      </c>
      <c r="H136" s="3" t="s">
        <v>24</v>
      </c>
      <c r="I136" s="2">
        <v>88.37</v>
      </c>
      <c r="J136" s="3" t="s">
        <v>24</v>
      </c>
      <c r="K136" s="3" t="s">
        <v>24</v>
      </c>
      <c r="L136" s="3" t="s">
        <v>24</v>
      </c>
      <c r="M136" s="4">
        <v>54604.99</v>
      </c>
      <c r="N136" s="9">
        <v>420.11</v>
      </c>
      <c r="O136" s="31">
        <f t="shared" si="4"/>
        <v>21.0055</v>
      </c>
      <c r="P136" s="32">
        <f t="shared" si="5"/>
        <v>987.5999999999999</v>
      </c>
      <c r="Q136" s="31">
        <f t="shared" si="6"/>
        <v>20745.0318</v>
      </c>
      <c r="R136" s="31">
        <f t="shared" si="7"/>
        <v>33859.958199999994</v>
      </c>
    </row>
    <row r="137" spans="1:18" ht="10.5">
      <c r="A137" s="33">
        <v>16</v>
      </c>
      <c r="B137" s="6" t="s">
        <v>279</v>
      </c>
      <c r="C137" s="1" t="s">
        <v>280</v>
      </c>
      <c r="D137" s="2">
        <v>46288.14</v>
      </c>
      <c r="E137" s="2">
        <v>11812.82</v>
      </c>
      <c r="F137" s="2">
        <v>200</v>
      </c>
      <c r="G137" s="3" t="s">
        <v>24</v>
      </c>
      <c r="H137" s="3" t="s">
        <v>24</v>
      </c>
      <c r="I137" s="2">
        <v>2254.9</v>
      </c>
      <c r="J137" s="3" t="s">
        <v>24</v>
      </c>
      <c r="K137" s="2">
        <v>5875</v>
      </c>
      <c r="L137" s="3" t="s">
        <v>24</v>
      </c>
      <c r="M137" s="4">
        <v>66430.86</v>
      </c>
      <c r="N137" s="9">
        <v>923.44</v>
      </c>
      <c r="O137" s="31">
        <f aca="true" t="shared" si="8" ref="O137:O200">0.05*N137</f>
        <v>46.172000000000004</v>
      </c>
      <c r="P137" s="32">
        <f aca="true" t="shared" si="9" ref="P137:P200">0.15*6584</f>
        <v>987.5999999999999</v>
      </c>
      <c r="Q137" s="31">
        <f t="shared" si="6"/>
        <v>45599.4672</v>
      </c>
      <c r="R137" s="31">
        <f t="shared" si="7"/>
        <v>20831.3928</v>
      </c>
    </row>
    <row r="138" spans="1:18" ht="10.5">
      <c r="A138" s="33">
        <v>16</v>
      </c>
      <c r="B138" s="6" t="s">
        <v>281</v>
      </c>
      <c r="C138" s="1" t="s">
        <v>282</v>
      </c>
      <c r="D138" s="2">
        <v>23800</v>
      </c>
      <c r="E138" s="2">
        <v>1984.53</v>
      </c>
      <c r="F138" s="2">
        <v>100</v>
      </c>
      <c r="G138" s="3" t="s">
        <v>24</v>
      </c>
      <c r="H138" s="2">
        <v>1896.26</v>
      </c>
      <c r="I138" s="2">
        <v>529.21</v>
      </c>
      <c r="J138" s="3" t="s">
        <v>24</v>
      </c>
      <c r="K138" s="2">
        <v>190</v>
      </c>
      <c r="L138" s="3" t="s">
        <v>24</v>
      </c>
      <c r="M138" s="4">
        <v>28500</v>
      </c>
      <c r="N138" s="9">
        <v>0</v>
      </c>
      <c r="O138" s="31">
        <f t="shared" si="8"/>
        <v>0</v>
      </c>
      <c r="P138" s="32">
        <f t="shared" si="9"/>
        <v>987.5999999999999</v>
      </c>
      <c r="Q138" s="31">
        <f aca="true" t="shared" si="10" ref="Q138:Q201">O138*P138</f>
        <v>0</v>
      </c>
      <c r="R138" s="31">
        <f aca="true" t="shared" si="11" ref="R138:R201">M138-Q138</f>
        <v>28500</v>
      </c>
    </row>
    <row r="139" spans="1:18" ht="10.5">
      <c r="A139" s="33">
        <v>16</v>
      </c>
      <c r="B139" s="6" t="s">
        <v>283</v>
      </c>
      <c r="C139" s="1" t="s">
        <v>284</v>
      </c>
      <c r="D139" s="2">
        <v>58645</v>
      </c>
      <c r="E139" s="2">
        <v>14382.94</v>
      </c>
      <c r="F139" s="3" t="s">
        <v>24</v>
      </c>
      <c r="G139" s="3" t="s">
        <v>24</v>
      </c>
      <c r="H139" s="3" t="s">
        <v>24</v>
      </c>
      <c r="I139" s="2">
        <v>360.86</v>
      </c>
      <c r="J139" s="3" t="s">
        <v>24</v>
      </c>
      <c r="K139" s="2">
        <v>590</v>
      </c>
      <c r="L139" s="3" t="s">
        <v>24</v>
      </c>
      <c r="M139" s="4">
        <v>73978.8</v>
      </c>
      <c r="N139" s="9">
        <v>812.01</v>
      </c>
      <c r="O139" s="31">
        <f t="shared" si="8"/>
        <v>40.600500000000004</v>
      </c>
      <c r="P139" s="32">
        <f t="shared" si="9"/>
        <v>987.5999999999999</v>
      </c>
      <c r="Q139" s="31">
        <f t="shared" si="10"/>
        <v>40097.0538</v>
      </c>
      <c r="R139" s="31">
        <f t="shared" si="11"/>
        <v>33881.7462</v>
      </c>
    </row>
    <row r="140" spans="1:18" ht="10.5">
      <c r="A140" s="33">
        <v>16</v>
      </c>
      <c r="B140" s="6" t="s">
        <v>285</v>
      </c>
      <c r="C140" s="1" t="s">
        <v>286</v>
      </c>
      <c r="D140" s="2">
        <v>109646.26</v>
      </c>
      <c r="E140" s="2">
        <v>26773.23</v>
      </c>
      <c r="F140" s="2">
        <v>5722.62</v>
      </c>
      <c r="G140" s="3" t="s">
        <v>24</v>
      </c>
      <c r="H140" s="2">
        <v>9701.6</v>
      </c>
      <c r="I140" s="2">
        <v>5089.23</v>
      </c>
      <c r="J140" s="2">
        <v>1076.18</v>
      </c>
      <c r="K140" s="2">
        <v>3204</v>
      </c>
      <c r="L140" s="3" t="s">
        <v>24</v>
      </c>
      <c r="M140" s="4">
        <v>161213.12</v>
      </c>
      <c r="N140" s="9">
        <v>1570.27</v>
      </c>
      <c r="O140" s="31">
        <f t="shared" si="8"/>
        <v>78.51350000000001</v>
      </c>
      <c r="P140" s="32">
        <f t="shared" si="9"/>
        <v>987.5999999999999</v>
      </c>
      <c r="Q140" s="31">
        <f t="shared" si="10"/>
        <v>77539.9326</v>
      </c>
      <c r="R140" s="31">
        <f t="shared" si="11"/>
        <v>83673.1874</v>
      </c>
    </row>
    <row r="141" spans="1:18" ht="10.5">
      <c r="A141" s="33">
        <v>16</v>
      </c>
      <c r="B141" s="6" t="s">
        <v>287</v>
      </c>
      <c r="C141" s="1" t="s">
        <v>288</v>
      </c>
      <c r="D141" s="2">
        <v>43022.39</v>
      </c>
      <c r="E141" s="2">
        <v>10787.51</v>
      </c>
      <c r="F141" s="2">
        <v>1395</v>
      </c>
      <c r="G141" s="2">
        <v>1000</v>
      </c>
      <c r="H141" s="2">
        <v>766.72</v>
      </c>
      <c r="I141" s="2">
        <v>17328.18</v>
      </c>
      <c r="J141" s="3" t="s">
        <v>24</v>
      </c>
      <c r="K141" s="2">
        <v>1335</v>
      </c>
      <c r="L141" s="3" t="s">
        <v>24</v>
      </c>
      <c r="M141" s="4">
        <v>75634.8</v>
      </c>
      <c r="N141" s="9">
        <v>1426.16</v>
      </c>
      <c r="O141" s="31">
        <f t="shared" si="8"/>
        <v>71.308</v>
      </c>
      <c r="P141" s="32">
        <f t="shared" si="9"/>
        <v>987.5999999999999</v>
      </c>
      <c r="Q141" s="31">
        <f t="shared" si="10"/>
        <v>70423.7808</v>
      </c>
      <c r="R141" s="31">
        <f t="shared" si="11"/>
        <v>5211.01920000001</v>
      </c>
    </row>
    <row r="142" spans="1:18" ht="10.5">
      <c r="A142" s="33">
        <v>16</v>
      </c>
      <c r="B142" s="6" t="s">
        <v>289</v>
      </c>
      <c r="C142" s="1" t="s">
        <v>290</v>
      </c>
      <c r="D142" s="2">
        <v>24843.06</v>
      </c>
      <c r="E142" s="2">
        <v>5912.7</v>
      </c>
      <c r="F142" s="2">
        <v>1000</v>
      </c>
      <c r="G142" s="3" t="s">
        <v>24</v>
      </c>
      <c r="H142" s="3" t="s">
        <v>24</v>
      </c>
      <c r="I142" s="2">
        <v>205</v>
      </c>
      <c r="J142" s="3" t="s">
        <v>24</v>
      </c>
      <c r="K142" s="3" t="s">
        <v>24</v>
      </c>
      <c r="L142" s="3" t="s">
        <v>24</v>
      </c>
      <c r="M142" s="4">
        <v>31960.76</v>
      </c>
      <c r="N142" s="9">
        <v>501.29</v>
      </c>
      <c r="O142" s="31">
        <f t="shared" si="8"/>
        <v>25.064500000000002</v>
      </c>
      <c r="P142" s="32">
        <f t="shared" si="9"/>
        <v>987.5999999999999</v>
      </c>
      <c r="Q142" s="31">
        <f t="shared" si="10"/>
        <v>24753.7002</v>
      </c>
      <c r="R142" s="31">
        <f t="shared" si="11"/>
        <v>7207.059799999999</v>
      </c>
    </row>
    <row r="143" spans="1:18" ht="10.5">
      <c r="A143" s="33">
        <v>16</v>
      </c>
      <c r="B143" s="6" t="s">
        <v>291</v>
      </c>
      <c r="C143" s="1" t="s">
        <v>292</v>
      </c>
      <c r="D143" s="2">
        <v>48975.75</v>
      </c>
      <c r="E143" s="2">
        <v>10603.26</v>
      </c>
      <c r="F143" s="2">
        <v>3325.86</v>
      </c>
      <c r="G143" s="3" t="s">
        <v>24</v>
      </c>
      <c r="H143" s="2">
        <v>3425.14</v>
      </c>
      <c r="I143" s="2">
        <v>9490.66</v>
      </c>
      <c r="J143" s="3" t="s">
        <v>24</v>
      </c>
      <c r="K143" s="3" t="s">
        <v>24</v>
      </c>
      <c r="L143" s="3" t="s">
        <v>24</v>
      </c>
      <c r="M143" s="4">
        <v>75820.67</v>
      </c>
      <c r="N143" s="9">
        <v>1261</v>
      </c>
      <c r="O143" s="31">
        <f t="shared" si="8"/>
        <v>63.050000000000004</v>
      </c>
      <c r="P143" s="32">
        <f t="shared" si="9"/>
        <v>987.5999999999999</v>
      </c>
      <c r="Q143" s="31">
        <f t="shared" si="10"/>
        <v>62268.18</v>
      </c>
      <c r="R143" s="31">
        <f t="shared" si="11"/>
        <v>13552.489999999998</v>
      </c>
    </row>
    <row r="144" spans="1:18" ht="10.5">
      <c r="A144" s="33">
        <v>16</v>
      </c>
      <c r="B144" s="6" t="s">
        <v>293</v>
      </c>
      <c r="C144" s="1" t="s">
        <v>294</v>
      </c>
      <c r="D144" s="2">
        <v>25642.04</v>
      </c>
      <c r="E144" s="2">
        <v>6708.86</v>
      </c>
      <c r="F144" s="2">
        <v>1750</v>
      </c>
      <c r="G144" s="3" t="s">
        <v>24</v>
      </c>
      <c r="H144" s="3" t="s">
        <v>24</v>
      </c>
      <c r="I144" s="2">
        <v>462.25</v>
      </c>
      <c r="J144" s="3" t="s">
        <v>24</v>
      </c>
      <c r="K144" s="2">
        <v>444</v>
      </c>
      <c r="L144" s="3" t="s">
        <v>24</v>
      </c>
      <c r="M144" s="4">
        <v>35007.15</v>
      </c>
      <c r="N144" s="9">
        <v>525.31</v>
      </c>
      <c r="O144" s="31">
        <f t="shared" si="8"/>
        <v>26.2655</v>
      </c>
      <c r="P144" s="32">
        <f t="shared" si="9"/>
        <v>987.5999999999999</v>
      </c>
      <c r="Q144" s="31">
        <f t="shared" si="10"/>
        <v>25939.8078</v>
      </c>
      <c r="R144" s="31">
        <f t="shared" si="11"/>
        <v>9067.342200000003</v>
      </c>
    </row>
    <row r="145" spans="1:18" ht="10.5">
      <c r="A145" s="33">
        <v>16</v>
      </c>
      <c r="B145" s="6" t="s">
        <v>295</v>
      </c>
      <c r="C145" s="1" t="s">
        <v>296</v>
      </c>
      <c r="D145" s="2">
        <v>45539.26</v>
      </c>
      <c r="E145" s="2">
        <v>10981.9</v>
      </c>
      <c r="F145" s="2">
        <v>739.82</v>
      </c>
      <c r="G145" s="3" t="s">
        <v>24</v>
      </c>
      <c r="H145" s="2">
        <v>91.2</v>
      </c>
      <c r="I145" s="2">
        <v>1150.12</v>
      </c>
      <c r="J145" s="3" t="s">
        <v>24</v>
      </c>
      <c r="K145" s="2">
        <v>2632</v>
      </c>
      <c r="L145" s="3" t="s">
        <v>24</v>
      </c>
      <c r="M145" s="4">
        <v>61134.3</v>
      </c>
      <c r="N145" s="9">
        <v>1083.28</v>
      </c>
      <c r="O145" s="31">
        <f t="shared" si="8"/>
        <v>54.164</v>
      </c>
      <c r="P145" s="32">
        <f t="shared" si="9"/>
        <v>987.5999999999999</v>
      </c>
      <c r="Q145" s="31">
        <f t="shared" si="10"/>
        <v>53492.3664</v>
      </c>
      <c r="R145" s="31">
        <f t="shared" si="11"/>
        <v>7641.933600000004</v>
      </c>
    </row>
    <row r="146" spans="1:18" ht="10.5">
      <c r="A146" s="33">
        <v>16</v>
      </c>
      <c r="B146" s="6" t="s">
        <v>297</v>
      </c>
      <c r="C146" s="1" t="s">
        <v>298</v>
      </c>
      <c r="D146" s="2">
        <v>41123.25</v>
      </c>
      <c r="E146" s="2">
        <v>10623.93</v>
      </c>
      <c r="F146" s="3" t="s">
        <v>24</v>
      </c>
      <c r="G146" s="3" t="s">
        <v>24</v>
      </c>
      <c r="H146" s="3" t="s">
        <v>24</v>
      </c>
      <c r="I146" s="2">
        <v>830.82</v>
      </c>
      <c r="J146" s="3" t="s">
        <v>24</v>
      </c>
      <c r="K146" s="2">
        <v>2072</v>
      </c>
      <c r="L146" s="3" t="s">
        <v>24</v>
      </c>
      <c r="M146" s="4">
        <v>54650</v>
      </c>
      <c r="N146" s="9">
        <v>404.94</v>
      </c>
      <c r="O146" s="31">
        <f t="shared" si="8"/>
        <v>20.247</v>
      </c>
      <c r="P146" s="32">
        <f t="shared" si="9"/>
        <v>987.5999999999999</v>
      </c>
      <c r="Q146" s="31">
        <f t="shared" si="10"/>
        <v>19995.937199999997</v>
      </c>
      <c r="R146" s="31">
        <f t="shared" si="11"/>
        <v>34654.0628</v>
      </c>
    </row>
    <row r="147" spans="1:18" ht="10.5">
      <c r="A147" s="33">
        <v>16</v>
      </c>
      <c r="B147" s="6" t="s">
        <v>299</v>
      </c>
      <c r="C147" s="1" t="s">
        <v>300</v>
      </c>
      <c r="D147" s="2">
        <v>69434.26</v>
      </c>
      <c r="E147" s="2">
        <v>17111.94</v>
      </c>
      <c r="F147" s="2">
        <v>300</v>
      </c>
      <c r="G147" s="3" t="s">
        <v>24</v>
      </c>
      <c r="H147" s="2">
        <v>221.33</v>
      </c>
      <c r="I147" s="2">
        <v>1044.03</v>
      </c>
      <c r="J147" s="3" t="s">
        <v>24</v>
      </c>
      <c r="K147" s="2">
        <v>435</v>
      </c>
      <c r="L147" s="3" t="s">
        <v>24</v>
      </c>
      <c r="M147" s="4">
        <v>88546.56</v>
      </c>
      <c r="N147" s="9">
        <v>1755.36</v>
      </c>
      <c r="O147" s="31">
        <f t="shared" si="8"/>
        <v>87.768</v>
      </c>
      <c r="P147" s="32">
        <f t="shared" si="9"/>
        <v>987.5999999999999</v>
      </c>
      <c r="Q147" s="31">
        <f t="shared" si="10"/>
        <v>86679.67679999999</v>
      </c>
      <c r="R147" s="31">
        <f t="shared" si="11"/>
        <v>1866.8832000000111</v>
      </c>
    </row>
    <row r="148" spans="1:18" ht="10.5">
      <c r="A148" s="33">
        <v>16</v>
      </c>
      <c r="B148" s="6" t="s">
        <v>301</v>
      </c>
      <c r="C148" s="1" t="s">
        <v>302</v>
      </c>
      <c r="D148" s="2">
        <v>50385.69</v>
      </c>
      <c r="E148" s="2">
        <v>12509.84</v>
      </c>
      <c r="F148" s="3" t="s">
        <v>24</v>
      </c>
      <c r="G148" s="3" t="s">
        <v>24</v>
      </c>
      <c r="H148" s="3" t="s">
        <v>24</v>
      </c>
      <c r="I148" s="2">
        <v>233.24</v>
      </c>
      <c r="J148" s="3" t="s">
        <v>24</v>
      </c>
      <c r="K148" s="3" t="s">
        <v>24</v>
      </c>
      <c r="L148" s="3" t="s">
        <v>24</v>
      </c>
      <c r="M148" s="4">
        <v>63128.77</v>
      </c>
      <c r="N148" s="9">
        <v>744.59</v>
      </c>
      <c r="O148" s="31">
        <f t="shared" si="8"/>
        <v>37.2295</v>
      </c>
      <c r="P148" s="32">
        <f t="shared" si="9"/>
        <v>987.5999999999999</v>
      </c>
      <c r="Q148" s="31">
        <f t="shared" si="10"/>
        <v>36767.8542</v>
      </c>
      <c r="R148" s="31">
        <f t="shared" si="11"/>
        <v>26360.915799999995</v>
      </c>
    </row>
    <row r="149" spans="1:18" ht="10.5">
      <c r="A149" s="33">
        <v>16</v>
      </c>
      <c r="B149" s="6" t="s">
        <v>303</v>
      </c>
      <c r="C149" s="1" t="s">
        <v>304</v>
      </c>
      <c r="D149" s="2">
        <v>29692.44</v>
      </c>
      <c r="E149" s="2">
        <v>7737.49</v>
      </c>
      <c r="F149" s="2">
        <v>560</v>
      </c>
      <c r="G149" s="3" t="s">
        <v>24</v>
      </c>
      <c r="H149" s="2">
        <v>394.51</v>
      </c>
      <c r="I149" s="2">
        <v>1573.27</v>
      </c>
      <c r="J149" s="3" t="s">
        <v>24</v>
      </c>
      <c r="K149" s="3" t="s">
        <v>24</v>
      </c>
      <c r="L149" s="3" t="s">
        <v>24</v>
      </c>
      <c r="M149" s="4">
        <v>39957.71</v>
      </c>
      <c r="N149" s="9">
        <v>678.87</v>
      </c>
      <c r="O149" s="31">
        <f t="shared" si="8"/>
        <v>33.9435</v>
      </c>
      <c r="P149" s="32">
        <f t="shared" si="9"/>
        <v>987.5999999999999</v>
      </c>
      <c r="Q149" s="31">
        <f t="shared" si="10"/>
        <v>33522.6006</v>
      </c>
      <c r="R149" s="31">
        <f t="shared" si="11"/>
        <v>6435.109400000001</v>
      </c>
    </row>
    <row r="150" spans="1:18" ht="10.5">
      <c r="A150" s="33">
        <v>16</v>
      </c>
      <c r="B150" s="6" t="s">
        <v>305</v>
      </c>
      <c r="C150" s="1" t="s">
        <v>306</v>
      </c>
      <c r="D150" s="2">
        <v>914906.23</v>
      </c>
      <c r="E150" s="2">
        <v>212035.91</v>
      </c>
      <c r="F150" s="2">
        <v>7274.25</v>
      </c>
      <c r="G150" s="3" t="s">
        <v>24</v>
      </c>
      <c r="H150" s="2">
        <v>5588.13</v>
      </c>
      <c r="I150" s="2">
        <v>52404.28</v>
      </c>
      <c r="J150" s="2">
        <v>13727.82</v>
      </c>
      <c r="K150" s="2">
        <v>203</v>
      </c>
      <c r="L150" s="3" t="s">
        <v>24</v>
      </c>
      <c r="M150" s="4">
        <v>1206139.62</v>
      </c>
      <c r="N150" s="9">
        <v>10090.92</v>
      </c>
      <c r="O150" s="31">
        <f t="shared" si="8"/>
        <v>504.54600000000005</v>
      </c>
      <c r="P150" s="32">
        <f t="shared" si="9"/>
        <v>987.5999999999999</v>
      </c>
      <c r="Q150" s="31">
        <f t="shared" si="10"/>
        <v>498289.6296</v>
      </c>
      <c r="R150" s="31">
        <f t="shared" si="11"/>
        <v>707849.9904000001</v>
      </c>
    </row>
    <row r="151" spans="1:18" ht="10.5">
      <c r="A151" s="33">
        <v>16</v>
      </c>
      <c r="B151" s="6" t="s">
        <v>307</v>
      </c>
      <c r="C151" s="1" t="s">
        <v>308</v>
      </c>
      <c r="D151" s="2">
        <v>86397.12</v>
      </c>
      <c r="E151" s="2">
        <v>19412.74</v>
      </c>
      <c r="F151" s="3" t="s">
        <v>24</v>
      </c>
      <c r="G151" s="3" t="s">
        <v>24</v>
      </c>
      <c r="H151" s="3" t="s">
        <v>24</v>
      </c>
      <c r="I151" s="2">
        <v>1274.64</v>
      </c>
      <c r="J151" s="3" t="s">
        <v>24</v>
      </c>
      <c r="K151" s="3" t="s">
        <v>24</v>
      </c>
      <c r="L151" s="3" t="s">
        <v>24</v>
      </c>
      <c r="M151" s="4">
        <v>107084.5</v>
      </c>
      <c r="N151" s="9">
        <v>2281.67</v>
      </c>
      <c r="O151" s="31">
        <f t="shared" si="8"/>
        <v>114.08350000000002</v>
      </c>
      <c r="P151" s="32">
        <f t="shared" si="9"/>
        <v>987.5999999999999</v>
      </c>
      <c r="Q151" s="31">
        <f t="shared" si="10"/>
        <v>112668.8646</v>
      </c>
      <c r="R151" s="31">
        <f t="shared" si="11"/>
        <v>-5584.364600000001</v>
      </c>
    </row>
    <row r="152" spans="1:18" ht="10.5">
      <c r="A152" s="33">
        <v>16</v>
      </c>
      <c r="B152" s="6" t="s">
        <v>309</v>
      </c>
      <c r="C152" s="1" t="s">
        <v>310</v>
      </c>
      <c r="D152" s="2">
        <v>45230</v>
      </c>
      <c r="E152" s="2">
        <v>12277.79</v>
      </c>
      <c r="F152" s="2">
        <v>45</v>
      </c>
      <c r="G152" s="3" t="s">
        <v>24</v>
      </c>
      <c r="H152" s="3" t="s">
        <v>24</v>
      </c>
      <c r="I152" s="2">
        <v>1226.4</v>
      </c>
      <c r="J152" s="3" t="s">
        <v>24</v>
      </c>
      <c r="K152" s="2">
        <v>185</v>
      </c>
      <c r="L152" s="3" t="s">
        <v>24</v>
      </c>
      <c r="M152" s="4">
        <v>58964.19</v>
      </c>
      <c r="N152" s="9">
        <v>803.49</v>
      </c>
      <c r="O152" s="31">
        <f t="shared" si="8"/>
        <v>40.1745</v>
      </c>
      <c r="P152" s="32">
        <f t="shared" si="9"/>
        <v>987.5999999999999</v>
      </c>
      <c r="Q152" s="31">
        <f t="shared" si="10"/>
        <v>39676.3362</v>
      </c>
      <c r="R152" s="31">
        <f t="shared" si="11"/>
        <v>19287.853800000004</v>
      </c>
    </row>
    <row r="153" spans="1:18" ht="10.5">
      <c r="A153" s="33">
        <v>16</v>
      </c>
      <c r="B153" s="6" t="s">
        <v>311</v>
      </c>
      <c r="C153" s="1" t="s">
        <v>312</v>
      </c>
      <c r="D153" s="2">
        <v>105877.64</v>
      </c>
      <c r="E153" s="2">
        <v>25463.98</v>
      </c>
      <c r="F153" s="2">
        <v>200</v>
      </c>
      <c r="G153" s="3" t="s">
        <v>24</v>
      </c>
      <c r="H153" s="2">
        <v>60</v>
      </c>
      <c r="I153" s="2">
        <v>6424.46</v>
      </c>
      <c r="J153" s="3" t="s">
        <v>24</v>
      </c>
      <c r="K153" s="2">
        <v>2200</v>
      </c>
      <c r="L153" s="3" t="s">
        <v>24</v>
      </c>
      <c r="M153" s="4">
        <v>140226.08</v>
      </c>
      <c r="N153" s="9">
        <v>690.49</v>
      </c>
      <c r="O153" s="31">
        <f t="shared" si="8"/>
        <v>34.5245</v>
      </c>
      <c r="P153" s="32">
        <f t="shared" si="9"/>
        <v>987.5999999999999</v>
      </c>
      <c r="Q153" s="31">
        <f t="shared" si="10"/>
        <v>34096.3962</v>
      </c>
      <c r="R153" s="31">
        <f t="shared" si="11"/>
        <v>106129.68379999998</v>
      </c>
    </row>
    <row r="154" spans="1:18" ht="10.5">
      <c r="A154" s="33">
        <v>16</v>
      </c>
      <c r="B154" s="6" t="s">
        <v>313</v>
      </c>
      <c r="C154" s="1" t="s">
        <v>314</v>
      </c>
      <c r="D154" s="2">
        <v>45361.84</v>
      </c>
      <c r="E154" s="2">
        <v>9819.26</v>
      </c>
      <c r="F154" s="2">
        <v>1476.48</v>
      </c>
      <c r="G154" s="3" t="s">
        <v>24</v>
      </c>
      <c r="H154" s="2">
        <v>0.5</v>
      </c>
      <c r="I154" s="2">
        <v>2148.37</v>
      </c>
      <c r="J154" s="3" t="s">
        <v>24</v>
      </c>
      <c r="K154" s="2">
        <v>144</v>
      </c>
      <c r="L154" s="3" t="s">
        <v>24</v>
      </c>
      <c r="M154" s="4">
        <v>58950.45</v>
      </c>
      <c r="N154" s="9">
        <v>1082.98</v>
      </c>
      <c r="O154" s="31">
        <f t="shared" si="8"/>
        <v>54.149</v>
      </c>
      <c r="P154" s="32">
        <f t="shared" si="9"/>
        <v>987.5999999999999</v>
      </c>
      <c r="Q154" s="31">
        <f t="shared" si="10"/>
        <v>53477.55239999999</v>
      </c>
      <c r="R154" s="31">
        <f t="shared" si="11"/>
        <v>5472.897600000004</v>
      </c>
    </row>
    <row r="155" spans="1:18" ht="10.5">
      <c r="A155" s="33">
        <v>16</v>
      </c>
      <c r="B155" s="6" t="s">
        <v>315</v>
      </c>
      <c r="C155" s="1" t="s">
        <v>316</v>
      </c>
      <c r="D155" s="2">
        <v>52956</v>
      </c>
      <c r="E155" s="2">
        <v>13236.32</v>
      </c>
      <c r="F155" s="2">
        <v>17985</v>
      </c>
      <c r="G155" s="3" t="s">
        <v>24</v>
      </c>
      <c r="H155" s="3" t="s">
        <v>24</v>
      </c>
      <c r="I155" s="2">
        <v>8740.29</v>
      </c>
      <c r="J155" s="3" t="s">
        <v>24</v>
      </c>
      <c r="K155" s="2">
        <v>250</v>
      </c>
      <c r="L155" s="3" t="s">
        <v>24</v>
      </c>
      <c r="M155" s="4">
        <v>93167.61</v>
      </c>
      <c r="N155" s="9">
        <v>1019.22</v>
      </c>
      <c r="O155" s="31">
        <f t="shared" si="8"/>
        <v>50.961000000000006</v>
      </c>
      <c r="P155" s="32">
        <f t="shared" si="9"/>
        <v>987.5999999999999</v>
      </c>
      <c r="Q155" s="31">
        <f t="shared" si="10"/>
        <v>50329.0836</v>
      </c>
      <c r="R155" s="31">
        <f t="shared" si="11"/>
        <v>42838.5264</v>
      </c>
    </row>
    <row r="156" spans="1:18" ht="10.5">
      <c r="A156" s="33">
        <v>16</v>
      </c>
      <c r="B156" s="6" t="s">
        <v>317</v>
      </c>
      <c r="C156" s="1" t="s">
        <v>318</v>
      </c>
      <c r="D156" s="2">
        <v>191441.29</v>
      </c>
      <c r="E156" s="2">
        <v>43950</v>
      </c>
      <c r="F156" s="2">
        <v>4286.73</v>
      </c>
      <c r="G156" s="3" t="s">
        <v>24</v>
      </c>
      <c r="H156" s="2">
        <v>11028.29</v>
      </c>
      <c r="I156" s="2">
        <v>8525.28</v>
      </c>
      <c r="J156" s="2">
        <v>1549</v>
      </c>
      <c r="K156" s="2">
        <v>610.98</v>
      </c>
      <c r="L156" s="3" t="s">
        <v>24</v>
      </c>
      <c r="M156" s="4">
        <v>261391.57</v>
      </c>
      <c r="N156" s="9">
        <v>4249.79</v>
      </c>
      <c r="O156" s="31">
        <f t="shared" si="8"/>
        <v>212.48950000000002</v>
      </c>
      <c r="P156" s="32">
        <f t="shared" si="9"/>
        <v>987.5999999999999</v>
      </c>
      <c r="Q156" s="31">
        <f t="shared" si="10"/>
        <v>209854.6302</v>
      </c>
      <c r="R156" s="31">
        <f t="shared" si="11"/>
        <v>51536.93979999999</v>
      </c>
    </row>
    <row r="157" spans="1:18" ht="10.5">
      <c r="A157" s="33">
        <v>16</v>
      </c>
      <c r="B157" s="6" t="s">
        <v>319</v>
      </c>
      <c r="C157" s="1" t="s">
        <v>320</v>
      </c>
      <c r="D157" s="2">
        <v>48041.05</v>
      </c>
      <c r="E157" s="2">
        <v>12357.94</v>
      </c>
      <c r="F157" s="3" t="s">
        <v>24</v>
      </c>
      <c r="G157" s="3" t="s">
        <v>24</v>
      </c>
      <c r="H157" s="3" t="s">
        <v>24</v>
      </c>
      <c r="I157" s="2">
        <v>296.8</v>
      </c>
      <c r="J157" s="3" t="s">
        <v>24</v>
      </c>
      <c r="K157" s="2">
        <v>50</v>
      </c>
      <c r="L157" s="3" t="s">
        <v>24</v>
      </c>
      <c r="M157" s="4">
        <v>60745.79</v>
      </c>
      <c r="N157" s="9">
        <v>410.89</v>
      </c>
      <c r="O157" s="31">
        <f t="shared" si="8"/>
        <v>20.5445</v>
      </c>
      <c r="P157" s="32">
        <f t="shared" si="9"/>
        <v>987.5999999999999</v>
      </c>
      <c r="Q157" s="31">
        <f t="shared" si="10"/>
        <v>20289.748199999998</v>
      </c>
      <c r="R157" s="31">
        <f t="shared" si="11"/>
        <v>40456.041800000006</v>
      </c>
    </row>
    <row r="158" spans="1:18" ht="10.5">
      <c r="A158" s="33">
        <v>16</v>
      </c>
      <c r="B158" s="6" t="s">
        <v>321</v>
      </c>
      <c r="C158" s="1" t="s">
        <v>322</v>
      </c>
      <c r="D158" s="2">
        <v>101447.96</v>
      </c>
      <c r="E158" s="2">
        <v>25693.86</v>
      </c>
      <c r="F158" s="2">
        <v>2121.43</v>
      </c>
      <c r="G158" s="3" t="s">
        <v>24</v>
      </c>
      <c r="H158" s="2">
        <v>1689.91</v>
      </c>
      <c r="I158" s="2">
        <v>17141.32</v>
      </c>
      <c r="J158" s="3" t="s">
        <v>24</v>
      </c>
      <c r="K158" s="2">
        <v>11768.95</v>
      </c>
      <c r="L158" s="3" t="s">
        <v>24</v>
      </c>
      <c r="M158" s="4">
        <v>159863.43</v>
      </c>
      <c r="N158" s="9">
        <v>2327.94</v>
      </c>
      <c r="O158" s="31">
        <f t="shared" si="8"/>
        <v>116.397</v>
      </c>
      <c r="P158" s="32">
        <f t="shared" si="9"/>
        <v>987.5999999999999</v>
      </c>
      <c r="Q158" s="31">
        <f t="shared" si="10"/>
        <v>114953.67719999999</v>
      </c>
      <c r="R158" s="31">
        <f t="shared" si="11"/>
        <v>44909.7528</v>
      </c>
    </row>
    <row r="159" spans="1:18" ht="10.5">
      <c r="A159" s="33">
        <v>16</v>
      </c>
      <c r="B159" s="6" t="s">
        <v>323</v>
      </c>
      <c r="C159" s="1" t="s">
        <v>324</v>
      </c>
      <c r="D159" s="2">
        <v>43589.95</v>
      </c>
      <c r="E159" s="2">
        <v>11798.58</v>
      </c>
      <c r="F159" s="2">
        <v>86.4</v>
      </c>
      <c r="G159" s="3" t="s">
        <v>24</v>
      </c>
      <c r="H159" s="2">
        <v>657.51</v>
      </c>
      <c r="I159" s="2">
        <v>13676.86</v>
      </c>
      <c r="J159" s="3" t="s">
        <v>24</v>
      </c>
      <c r="K159" s="2">
        <v>311</v>
      </c>
      <c r="L159" s="3" t="s">
        <v>24</v>
      </c>
      <c r="M159" s="4">
        <v>70120.3</v>
      </c>
      <c r="N159" s="9">
        <v>1243.37</v>
      </c>
      <c r="O159" s="31">
        <f t="shared" si="8"/>
        <v>62.168499999999995</v>
      </c>
      <c r="P159" s="32">
        <f t="shared" si="9"/>
        <v>987.5999999999999</v>
      </c>
      <c r="Q159" s="31">
        <f t="shared" si="10"/>
        <v>61397.610599999985</v>
      </c>
      <c r="R159" s="31">
        <f t="shared" si="11"/>
        <v>8722.689400000017</v>
      </c>
    </row>
    <row r="160" spans="1:18" ht="10.5">
      <c r="A160" s="33">
        <v>16</v>
      </c>
      <c r="B160" s="6" t="s">
        <v>325</v>
      </c>
      <c r="C160" s="1" t="s">
        <v>326</v>
      </c>
      <c r="D160" s="2">
        <v>87827</v>
      </c>
      <c r="E160" s="2">
        <v>22183.37</v>
      </c>
      <c r="F160" s="2">
        <v>965.25</v>
      </c>
      <c r="G160" s="3" t="s">
        <v>24</v>
      </c>
      <c r="H160" s="2">
        <v>738.44</v>
      </c>
      <c r="I160" s="2">
        <v>3136.07</v>
      </c>
      <c r="J160" s="3" t="s">
        <v>24</v>
      </c>
      <c r="K160" s="2">
        <v>150</v>
      </c>
      <c r="L160" s="3" t="s">
        <v>24</v>
      </c>
      <c r="M160" s="4">
        <v>115000.13</v>
      </c>
      <c r="N160" s="9">
        <v>1299.26</v>
      </c>
      <c r="O160" s="31">
        <f t="shared" si="8"/>
        <v>64.96300000000001</v>
      </c>
      <c r="P160" s="32">
        <f t="shared" si="9"/>
        <v>987.5999999999999</v>
      </c>
      <c r="Q160" s="31">
        <f t="shared" si="10"/>
        <v>64157.4588</v>
      </c>
      <c r="R160" s="31">
        <f t="shared" si="11"/>
        <v>50842.671200000004</v>
      </c>
    </row>
    <row r="161" spans="1:18" ht="10.5">
      <c r="A161" s="33">
        <v>16</v>
      </c>
      <c r="B161" s="6" t="s">
        <v>327</v>
      </c>
      <c r="C161" s="1" t="s">
        <v>328</v>
      </c>
      <c r="D161" s="2">
        <v>54984.5</v>
      </c>
      <c r="E161" s="2">
        <v>13567.74</v>
      </c>
      <c r="F161" s="3" t="s">
        <v>24</v>
      </c>
      <c r="G161" s="3" t="s">
        <v>24</v>
      </c>
      <c r="H161" s="3" t="s">
        <v>24</v>
      </c>
      <c r="I161" s="2">
        <v>445.99</v>
      </c>
      <c r="J161" s="3" t="s">
        <v>24</v>
      </c>
      <c r="K161" s="2">
        <v>105</v>
      </c>
      <c r="L161" s="3" t="s">
        <v>24</v>
      </c>
      <c r="M161" s="4">
        <v>69103.23</v>
      </c>
      <c r="N161" s="9">
        <v>1058.35</v>
      </c>
      <c r="O161" s="31">
        <f t="shared" si="8"/>
        <v>52.9175</v>
      </c>
      <c r="P161" s="32">
        <f t="shared" si="9"/>
        <v>987.5999999999999</v>
      </c>
      <c r="Q161" s="31">
        <f t="shared" si="10"/>
        <v>52261.32299999999</v>
      </c>
      <c r="R161" s="31">
        <f t="shared" si="11"/>
        <v>16841.907000000007</v>
      </c>
    </row>
    <row r="162" spans="1:18" ht="10.5">
      <c r="A162" s="33">
        <v>16</v>
      </c>
      <c r="B162" s="6" t="s">
        <v>329</v>
      </c>
      <c r="C162" s="1" t="s">
        <v>330</v>
      </c>
      <c r="D162" s="2">
        <v>31643.06</v>
      </c>
      <c r="E162" s="2">
        <v>6968.41</v>
      </c>
      <c r="F162" s="2">
        <v>500.18</v>
      </c>
      <c r="G162" s="3" t="s">
        <v>24</v>
      </c>
      <c r="H162" s="2">
        <v>16817.89</v>
      </c>
      <c r="I162" s="2">
        <v>14069.66</v>
      </c>
      <c r="J162" s="3" t="s">
        <v>24</v>
      </c>
      <c r="K162" s="3" t="s">
        <v>24</v>
      </c>
      <c r="L162" s="3" t="s">
        <v>24</v>
      </c>
      <c r="M162" s="4">
        <v>69999.2</v>
      </c>
      <c r="N162" s="9">
        <v>1290.88</v>
      </c>
      <c r="O162" s="31">
        <f t="shared" si="8"/>
        <v>64.54400000000001</v>
      </c>
      <c r="P162" s="32">
        <f t="shared" si="9"/>
        <v>987.5999999999999</v>
      </c>
      <c r="Q162" s="31">
        <f t="shared" si="10"/>
        <v>63743.65440000001</v>
      </c>
      <c r="R162" s="31">
        <f t="shared" si="11"/>
        <v>6255.54559999999</v>
      </c>
    </row>
    <row r="163" spans="1:18" ht="10.5">
      <c r="A163" s="33">
        <v>16</v>
      </c>
      <c r="B163" s="6" t="s">
        <v>331</v>
      </c>
      <c r="C163" s="1" t="s">
        <v>332</v>
      </c>
      <c r="D163" s="3" t="s">
        <v>24</v>
      </c>
      <c r="E163" s="3" t="s">
        <v>24</v>
      </c>
      <c r="F163" s="2">
        <v>40504.1</v>
      </c>
      <c r="G163" s="3" t="s">
        <v>24</v>
      </c>
      <c r="H163" s="3" t="s">
        <v>24</v>
      </c>
      <c r="I163" s="2">
        <v>65</v>
      </c>
      <c r="J163" s="3" t="s">
        <v>24</v>
      </c>
      <c r="K163" s="3" t="s">
        <v>24</v>
      </c>
      <c r="L163" s="3" t="s">
        <v>24</v>
      </c>
      <c r="M163" s="4">
        <v>40569.1</v>
      </c>
      <c r="N163" s="9">
        <v>512.32</v>
      </c>
      <c r="O163" s="31">
        <f t="shared" si="8"/>
        <v>25.616000000000003</v>
      </c>
      <c r="P163" s="32">
        <f t="shared" si="9"/>
        <v>987.5999999999999</v>
      </c>
      <c r="Q163" s="31">
        <f t="shared" si="10"/>
        <v>25298.3616</v>
      </c>
      <c r="R163" s="31">
        <f t="shared" si="11"/>
        <v>15270.738399999998</v>
      </c>
    </row>
    <row r="164" spans="1:18" ht="10.5">
      <c r="A164" s="33">
        <v>16</v>
      </c>
      <c r="B164" s="6" t="s">
        <v>333</v>
      </c>
      <c r="C164" s="1" t="s">
        <v>334</v>
      </c>
      <c r="D164" s="2">
        <v>24493.06</v>
      </c>
      <c r="E164" s="2">
        <v>6563.74</v>
      </c>
      <c r="F164" s="3" t="s">
        <v>24</v>
      </c>
      <c r="G164" s="3" t="s">
        <v>24</v>
      </c>
      <c r="H164" s="3" t="s">
        <v>24</v>
      </c>
      <c r="I164" s="2">
        <v>970.27</v>
      </c>
      <c r="J164" s="3" t="s">
        <v>24</v>
      </c>
      <c r="K164" s="3" t="s">
        <v>24</v>
      </c>
      <c r="L164" s="3" t="s">
        <v>24</v>
      </c>
      <c r="M164" s="4">
        <v>32027.07</v>
      </c>
      <c r="N164" s="9">
        <v>547.37</v>
      </c>
      <c r="O164" s="31">
        <f t="shared" si="8"/>
        <v>27.3685</v>
      </c>
      <c r="P164" s="32">
        <f t="shared" si="9"/>
        <v>987.5999999999999</v>
      </c>
      <c r="Q164" s="31">
        <f t="shared" si="10"/>
        <v>27029.130599999997</v>
      </c>
      <c r="R164" s="31">
        <f t="shared" si="11"/>
        <v>4997.939400000003</v>
      </c>
    </row>
    <row r="165" spans="1:18" ht="10.5">
      <c r="A165" s="33">
        <v>16</v>
      </c>
      <c r="B165" s="6" t="s">
        <v>335</v>
      </c>
      <c r="C165" s="1" t="s">
        <v>336</v>
      </c>
      <c r="D165" s="2">
        <v>20584.72</v>
      </c>
      <c r="E165" s="2">
        <v>4679.76</v>
      </c>
      <c r="F165" s="2">
        <v>307</v>
      </c>
      <c r="G165" s="3" t="s">
        <v>24</v>
      </c>
      <c r="H165" s="2">
        <v>155.75</v>
      </c>
      <c r="I165" s="2">
        <v>590.01</v>
      </c>
      <c r="J165" s="3" t="s">
        <v>24</v>
      </c>
      <c r="K165" s="2">
        <v>2080.5</v>
      </c>
      <c r="L165" s="3" t="s">
        <v>24</v>
      </c>
      <c r="M165" s="4">
        <v>28397.74</v>
      </c>
      <c r="N165" s="9">
        <v>574.54</v>
      </c>
      <c r="O165" s="31">
        <f t="shared" si="8"/>
        <v>28.727</v>
      </c>
      <c r="P165" s="32">
        <f t="shared" si="9"/>
        <v>987.5999999999999</v>
      </c>
      <c r="Q165" s="31">
        <f t="shared" si="10"/>
        <v>28370.7852</v>
      </c>
      <c r="R165" s="31">
        <f t="shared" si="11"/>
        <v>26.95480000000316</v>
      </c>
    </row>
    <row r="166" spans="1:18" ht="10.5">
      <c r="A166" s="33">
        <v>16</v>
      </c>
      <c r="B166" s="6" t="s">
        <v>337</v>
      </c>
      <c r="C166" s="1" t="s">
        <v>338</v>
      </c>
      <c r="D166" s="2">
        <v>19139.31</v>
      </c>
      <c r="E166" s="2">
        <v>4825.77</v>
      </c>
      <c r="F166" s="2">
        <v>1000</v>
      </c>
      <c r="G166" s="3" t="s">
        <v>24</v>
      </c>
      <c r="H166" s="3" t="s">
        <v>24</v>
      </c>
      <c r="I166" s="2">
        <v>444.77</v>
      </c>
      <c r="J166" s="3" t="s">
        <v>24</v>
      </c>
      <c r="K166" s="2">
        <v>1285</v>
      </c>
      <c r="L166" s="3" t="s">
        <v>24</v>
      </c>
      <c r="M166" s="4">
        <v>26694.85</v>
      </c>
      <c r="N166" s="9">
        <v>485.77</v>
      </c>
      <c r="O166" s="31">
        <f t="shared" si="8"/>
        <v>24.2885</v>
      </c>
      <c r="P166" s="32">
        <f t="shared" si="9"/>
        <v>987.5999999999999</v>
      </c>
      <c r="Q166" s="31">
        <f t="shared" si="10"/>
        <v>23987.322599999996</v>
      </c>
      <c r="R166" s="31">
        <f t="shared" si="11"/>
        <v>2707.5274000000027</v>
      </c>
    </row>
    <row r="167" spans="1:18" ht="10.5">
      <c r="A167" s="33">
        <v>16</v>
      </c>
      <c r="B167" s="6" t="s">
        <v>339</v>
      </c>
      <c r="C167" s="1" t="s">
        <v>340</v>
      </c>
      <c r="D167" s="2">
        <v>24791.88</v>
      </c>
      <c r="E167" s="2">
        <v>6744.96</v>
      </c>
      <c r="F167" s="3" t="s">
        <v>24</v>
      </c>
      <c r="G167" s="3" t="s">
        <v>24</v>
      </c>
      <c r="H167" s="2">
        <v>592.62</v>
      </c>
      <c r="I167" s="2">
        <v>13068.02</v>
      </c>
      <c r="J167" s="3" t="s">
        <v>24</v>
      </c>
      <c r="K167" s="2">
        <v>5030.44</v>
      </c>
      <c r="L167" s="3" t="s">
        <v>24</v>
      </c>
      <c r="M167" s="4">
        <v>50227.92</v>
      </c>
      <c r="N167" s="9">
        <v>988.97</v>
      </c>
      <c r="O167" s="31">
        <f t="shared" si="8"/>
        <v>49.4485</v>
      </c>
      <c r="P167" s="32">
        <f t="shared" si="9"/>
        <v>987.5999999999999</v>
      </c>
      <c r="Q167" s="31">
        <f t="shared" si="10"/>
        <v>48835.338599999995</v>
      </c>
      <c r="R167" s="31">
        <f t="shared" si="11"/>
        <v>1392.5814000000028</v>
      </c>
    </row>
    <row r="168" spans="1:18" ht="10.5">
      <c r="A168" s="33">
        <v>16</v>
      </c>
      <c r="B168" s="6" t="s">
        <v>341</v>
      </c>
      <c r="C168" s="1" t="s">
        <v>342</v>
      </c>
      <c r="D168" s="2">
        <v>2327.7</v>
      </c>
      <c r="E168" s="2">
        <v>645.42</v>
      </c>
      <c r="F168" s="3" t="s">
        <v>24</v>
      </c>
      <c r="G168" s="3" t="s">
        <v>24</v>
      </c>
      <c r="H168" s="2">
        <v>11637.6</v>
      </c>
      <c r="I168" s="2">
        <v>5743.42</v>
      </c>
      <c r="J168" s="3" t="s">
        <v>24</v>
      </c>
      <c r="K168" s="3" t="s">
        <v>24</v>
      </c>
      <c r="L168" s="3" t="s">
        <v>24</v>
      </c>
      <c r="M168" s="4">
        <v>20354.14</v>
      </c>
      <c r="N168" s="9">
        <v>408.66</v>
      </c>
      <c r="O168" s="31">
        <f t="shared" si="8"/>
        <v>20.433000000000003</v>
      </c>
      <c r="P168" s="32">
        <f t="shared" si="9"/>
        <v>987.5999999999999</v>
      </c>
      <c r="Q168" s="31">
        <f t="shared" si="10"/>
        <v>20179.630800000003</v>
      </c>
      <c r="R168" s="31">
        <f t="shared" si="11"/>
        <v>174.50919999999678</v>
      </c>
    </row>
    <row r="169" spans="1:18" ht="10.5">
      <c r="A169" s="33">
        <v>16</v>
      </c>
      <c r="B169" s="6" t="s">
        <v>343</v>
      </c>
      <c r="C169" s="1" t="s">
        <v>344</v>
      </c>
      <c r="D169" s="2">
        <v>100886.35</v>
      </c>
      <c r="E169" s="2">
        <v>26395.32</v>
      </c>
      <c r="F169" s="2">
        <v>585</v>
      </c>
      <c r="G169" s="3" t="s">
        <v>24</v>
      </c>
      <c r="H169" s="3" t="s">
        <v>24</v>
      </c>
      <c r="I169" s="2">
        <v>1474.53</v>
      </c>
      <c r="J169" s="3" t="s">
        <v>24</v>
      </c>
      <c r="K169" s="3" t="s">
        <v>24</v>
      </c>
      <c r="L169" s="3" t="s">
        <v>24</v>
      </c>
      <c r="M169" s="4">
        <v>129341.2</v>
      </c>
      <c r="N169" s="9">
        <v>867.76</v>
      </c>
      <c r="O169" s="31">
        <f t="shared" si="8"/>
        <v>43.388000000000005</v>
      </c>
      <c r="P169" s="32">
        <f t="shared" si="9"/>
        <v>987.5999999999999</v>
      </c>
      <c r="Q169" s="31">
        <f t="shared" si="10"/>
        <v>42849.9888</v>
      </c>
      <c r="R169" s="31">
        <f t="shared" si="11"/>
        <v>86491.21119999999</v>
      </c>
    </row>
    <row r="170" spans="1:18" ht="10.5">
      <c r="A170" s="33">
        <v>16</v>
      </c>
      <c r="B170" s="6" t="s">
        <v>345</v>
      </c>
      <c r="C170" s="1" t="s">
        <v>346</v>
      </c>
      <c r="D170" s="2">
        <v>16067.51</v>
      </c>
      <c r="E170" s="2">
        <v>4116.53</v>
      </c>
      <c r="F170" s="3" t="s">
        <v>24</v>
      </c>
      <c r="G170" s="3" t="s">
        <v>24</v>
      </c>
      <c r="H170" s="3" t="s">
        <v>24</v>
      </c>
      <c r="I170" s="3" t="s">
        <v>24</v>
      </c>
      <c r="J170" s="3" t="s">
        <v>24</v>
      </c>
      <c r="K170" s="3" t="s">
        <v>24</v>
      </c>
      <c r="L170" s="3" t="s">
        <v>24</v>
      </c>
      <c r="M170" s="4">
        <v>20184.04</v>
      </c>
      <c r="N170" s="9">
        <v>360.79</v>
      </c>
      <c r="O170" s="31">
        <f t="shared" si="8"/>
        <v>18.0395</v>
      </c>
      <c r="P170" s="32">
        <f t="shared" si="9"/>
        <v>987.5999999999999</v>
      </c>
      <c r="Q170" s="31">
        <f t="shared" si="10"/>
        <v>17815.8102</v>
      </c>
      <c r="R170" s="31">
        <f t="shared" si="11"/>
        <v>2368.229800000001</v>
      </c>
    </row>
    <row r="171" spans="1:18" ht="10.5">
      <c r="A171" s="33">
        <v>16</v>
      </c>
      <c r="B171" s="6" t="s">
        <v>347</v>
      </c>
      <c r="C171" s="1" t="s">
        <v>348</v>
      </c>
      <c r="D171" s="2">
        <v>27656.29</v>
      </c>
      <c r="E171" s="2">
        <v>7264.88</v>
      </c>
      <c r="F171" s="3" t="s">
        <v>24</v>
      </c>
      <c r="G171" s="3" t="s">
        <v>24</v>
      </c>
      <c r="H171" s="2">
        <v>209.2</v>
      </c>
      <c r="I171" s="2">
        <v>1446.55</v>
      </c>
      <c r="J171" s="3" t="s">
        <v>24</v>
      </c>
      <c r="K171" s="2">
        <v>250</v>
      </c>
      <c r="L171" s="3" t="s">
        <v>24</v>
      </c>
      <c r="M171" s="4">
        <v>36826.92</v>
      </c>
      <c r="N171" s="9">
        <v>519.13</v>
      </c>
      <c r="O171" s="31">
        <f t="shared" si="8"/>
        <v>25.956500000000002</v>
      </c>
      <c r="P171" s="32">
        <f t="shared" si="9"/>
        <v>987.5999999999999</v>
      </c>
      <c r="Q171" s="31">
        <f t="shared" si="10"/>
        <v>25634.6394</v>
      </c>
      <c r="R171" s="31">
        <f t="shared" si="11"/>
        <v>11192.280599999998</v>
      </c>
    </row>
    <row r="172" spans="1:18" ht="10.5">
      <c r="A172" s="33">
        <v>16</v>
      </c>
      <c r="B172" s="6" t="s">
        <v>349</v>
      </c>
      <c r="C172" s="1" t="s">
        <v>350</v>
      </c>
      <c r="D172" s="2">
        <v>93485.37</v>
      </c>
      <c r="E172" s="2">
        <v>20458.26</v>
      </c>
      <c r="F172" s="2">
        <v>2348.35</v>
      </c>
      <c r="G172" s="3" t="s">
        <v>24</v>
      </c>
      <c r="H172" s="2">
        <v>800.24</v>
      </c>
      <c r="I172" s="2">
        <v>8585.22</v>
      </c>
      <c r="J172" s="3" t="s">
        <v>24</v>
      </c>
      <c r="K172" s="2">
        <v>984.5</v>
      </c>
      <c r="L172" s="3" t="s">
        <v>24</v>
      </c>
      <c r="M172" s="4">
        <v>126661.94</v>
      </c>
      <c r="N172" s="9">
        <v>2557.57</v>
      </c>
      <c r="O172" s="31">
        <f t="shared" si="8"/>
        <v>127.87850000000002</v>
      </c>
      <c r="P172" s="32">
        <f t="shared" si="9"/>
        <v>987.5999999999999</v>
      </c>
      <c r="Q172" s="31">
        <f t="shared" si="10"/>
        <v>126292.80660000001</v>
      </c>
      <c r="R172" s="31">
        <f t="shared" si="11"/>
        <v>369.1333999999915</v>
      </c>
    </row>
    <row r="173" spans="1:18" ht="10.5">
      <c r="A173" s="33">
        <v>16</v>
      </c>
      <c r="B173" s="6" t="s">
        <v>351</v>
      </c>
      <c r="C173" s="1" t="s">
        <v>352</v>
      </c>
      <c r="D173" s="2">
        <v>23664.92</v>
      </c>
      <c r="E173" s="2">
        <v>5123.26</v>
      </c>
      <c r="F173" s="3" t="s">
        <v>24</v>
      </c>
      <c r="G173" s="3" t="s">
        <v>24</v>
      </c>
      <c r="H173" s="3" t="s">
        <v>24</v>
      </c>
      <c r="I173" s="2">
        <v>15609.65</v>
      </c>
      <c r="J173" s="2">
        <v>1945.76</v>
      </c>
      <c r="K173" s="2">
        <v>670</v>
      </c>
      <c r="L173" s="3" t="s">
        <v>24</v>
      </c>
      <c r="M173" s="4">
        <v>47013.59</v>
      </c>
      <c r="N173" s="9">
        <v>948.09</v>
      </c>
      <c r="O173" s="31">
        <f t="shared" si="8"/>
        <v>47.404500000000006</v>
      </c>
      <c r="P173" s="32">
        <f t="shared" si="9"/>
        <v>987.5999999999999</v>
      </c>
      <c r="Q173" s="31">
        <f t="shared" si="10"/>
        <v>46816.6842</v>
      </c>
      <c r="R173" s="31">
        <f t="shared" si="11"/>
        <v>196.90579999999318</v>
      </c>
    </row>
    <row r="174" spans="1:18" ht="10.5">
      <c r="A174" s="33">
        <v>16</v>
      </c>
      <c r="B174" s="6" t="s">
        <v>353</v>
      </c>
      <c r="C174" s="1" t="s">
        <v>354</v>
      </c>
      <c r="D174" s="2">
        <v>23002.34</v>
      </c>
      <c r="E174" s="2">
        <v>1786.45</v>
      </c>
      <c r="F174" s="3" t="s">
        <v>24</v>
      </c>
      <c r="G174" s="3" t="s">
        <v>24</v>
      </c>
      <c r="H174" s="2">
        <v>1935.78</v>
      </c>
      <c r="I174" s="2">
        <v>960.43</v>
      </c>
      <c r="J174" s="3" t="s">
        <v>24</v>
      </c>
      <c r="K174" s="2">
        <v>815</v>
      </c>
      <c r="L174" s="3" t="s">
        <v>24</v>
      </c>
      <c r="M174" s="4">
        <v>28500</v>
      </c>
      <c r="N174" s="9">
        <v>0</v>
      </c>
      <c r="O174" s="31">
        <f t="shared" si="8"/>
        <v>0</v>
      </c>
      <c r="P174" s="32">
        <f t="shared" si="9"/>
        <v>987.5999999999999</v>
      </c>
      <c r="Q174" s="31">
        <f t="shared" si="10"/>
        <v>0</v>
      </c>
      <c r="R174" s="31">
        <f t="shared" si="11"/>
        <v>28500</v>
      </c>
    </row>
    <row r="175" spans="1:18" ht="10.5">
      <c r="A175" s="33">
        <v>16</v>
      </c>
      <c r="B175" s="6" t="s">
        <v>355</v>
      </c>
      <c r="C175" s="1" t="s">
        <v>356</v>
      </c>
      <c r="D175" s="2">
        <v>35545.72</v>
      </c>
      <c r="E175" s="2">
        <v>9688.47</v>
      </c>
      <c r="F175" s="2">
        <v>1660.5</v>
      </c>
      <c r="G175" s="3" t="s">
        <v>24</v>
      </c>
      <c r="H175" s="3" t="s">
        <v>24</v>
      </c>
      <c r="I175" s="2">
        <v>400.68</v>
      </c>
      <c r="J175" s="3" t="s">
        <v>24</v>
      </c>
      <c r="K175" s="2">
        <v>150</v>
      </c>
      <c r="L175" s="3" t="s">
        <v>24</v>
      </c>
      <c r="M175" s="4">
        <v>47445.37</v>
      </c>
      <c r="N175" s="9">
        <v>615.66</v>
      </c>
      <c r="O175" s="31">
        <f t="shared" si="8"/>
        <v>30.783</v>
      </c>
      <c r="P175" s="32">
        <f t="shared" si="9"/>
        <v>987.5999999999999</v>
      </c>
      <c r="Q175" s="31">
        <f t="shared" si="10"/>
        <v>30401.2908</v>
      </c>
      <c r="R175" s="31">
        <f t="shared" si="11"/>
        <v>17044.079200000004</v>
      </c>
    </row>
    <row r="176" spans="1:18" ht="10.5">
      <c r="A176" s="33">
        <v>16</v>
      </c>
      <c r="B176" s="6" t="s">
        <v>357</v>
      </c>
      <c r="C176" s="1" t="s">
        <v>358</v>
      </c>
      <c r="D176" s="2">
        <v>44698</v>
      </c>
      <c r="E176" s="2">
        <v>11459.95</v>
      </c>
      <c r="F176" s="3" t="s">
        <v>24</v>
      </c>
      <c r="G176" s="3" t="s">
        <v>24</v>
      </c>
      <c r="H176" s="2">
        <v>40.24</v>
      </c>
      <c r="I176" s="2">
        <v>504.91</v>
      </c>
      <c r="J176" s="3" t="s">
        <v>24</v>
      </c>
      <c r="K176" s="2">
        <v>3108.62</v>
      </c>
      <c r="L176" s="3" t="s">
        <v>24</v>
      </c>
      <c r="M176" s="4">
        <v>59811.72</v>
      </c>
      <c r="N176" s="9">
        <v>967.95</v>
      </c>
      <c r="O176" s="31">
        <f t="shared" si="8"/>
        <v>48.39750000000001</v>
      </c>
      <c r="P176" s="32">
        <f t="shared" si="9"/>
        <v>987.5999999999999</v>
      </c>
      <c r="Q176" s="31">
        <f t="shared" si="10"/>
        <v>47797.37100000001</v>
      </c>
      <c r="R176" s="31">
        <f t="shared" si="11"/>
        <v>12014.348999999995</v>
      </c>
    </row>
    <row r="177" spans="1:18" ht="10.5">
      <c r="A177" s="33">
        <v>16</v>
      </c>
      <c r="B177" s="6" t="s">
        <v>359</v>
      </c>
      <c r="C177" s="1" t="s">
        <v>360</v>
      </c>
      <c r="D177" s="2">
        <v>92039.48</v>
      </c>
      <c r="E177" s="2">
        <v>23530.11</v>
      </c>
      <c r="F177" s="2">
        <v>1700</v>
      </c>
      <c r="G177" s="3" t="s">
        <v>24</v>
      </c>
      <c r="H177" s="2">
        <v>654.98</v>
      </c>
      <c r="I177" s="2">
        <v>3049.07</v>
      </c>
      <c r="J177" s="3" t="s">
        <v>24</v>
      </c>
      <c r="K177" s="3" t="s">
        <v>24</v>
      </c>
      <c r="L177" s="3" t="s">
        <v>24</v>
      </c>
      <c r="M177" s="4">
        <v>120973.64</v>
      </c>
      <c r="N177" s="9">
        <v>810.76</v>
      </c>
      <c r="O177" s="31">
        <f t="shared" si="8"/>
        <v>40.538000000000004</v>
      </c>
      <c r="P177" s="32">
        <f t="shared" si="9"/>
        <v>987.5999999999999</v>
      </c>
      <c r="Q177" s="31">
        <f t="shared" si="10"/>
        <v>40035.3288</v>
      </c>
      <c r="R177" s="31">
        <f t="shared" si="11"/>
        <v>80938.3112</v>
      </c>
    </row>
    <row r="178" spans="1:18" ht="10.5">
      <c r="A178" s="33">
        <v>16</v>
      </c>
      <c r="B178" s="6" t="s">
        <v>361</v>
      </c>
      <c r="C178" s="1" t="s">
        <v>362</v>
      </c>
      <c r="D178" s="2">
        <v>106537.81</v>
      </c>
      <c r="E178" s="2">
        <v>26662.24</v>
      </c>
      <c r="F178" s="2">
        <v>1589</v>
      </c>
      <c r="G178" s="3" t="s">
        <v>24</v>
      </c>
      <c r="H178" s="2">
        <v>2539.04</v>
      </c>
      <c r="I178" s="2">
        <v>272</v>
      </c>
      <c r="J178" s="3" t="s">
        <v>24</v>
      </c>
      <c r="K178" s="2">
        <v>1231.52</v>
      </c>
      <c r="L178" s="3" t="s">
        <v>24</v>
      </c>
      <c r="M178" s="4">
        <v>138831.61</v>
      </c>
      <c r="N178" s="9">
        <v>1552.85</v>
      </c>
      <c r="O178" s="31">
        <f t="shared" si="8"/>
        <v>77.6425</v>
      </c>
      <c r="P178" s="32">
        <f t="shared" si="9"/>
        <v>987.5999999999999</v>
      </c>
      <c r="Q178" s="31">
        <f t="shared" si="10"/>
        <v>76679.733</v>
      </c>
      <c r="R178" s="31">
        <f t="shared" si="11"/>
        <v>62151.87699999999</v>
      </c>
    </row>
    <row r="179" spans="1:18" ht="10.5">
      <c r="A179" s="33">
        <v>16</v>
      </c>
      <c r="B179" s="6" t="s">
        <v>363</v>
      </c>
      <c r="C179" s="1" t="s">
        <v>364</v>
      </c>
      <c r="D179" s="3" t="s">
        <v>24</v>
      </c>
      <c r="E179" s="3" t="s">
        <v>24</v>
      </c>
      <c r="F179" s="3" t="s">
        <v>24</v>
      </c>
      <c r="G179" s="3" t="s">
        <v>24</v>
      </c>
      <c r="H179" s="2">
        <v>29088.09</v>
      </c>
      <c r="I179" s="3" t="s">
        <v>24</v>
      </c>
      <c r="J179" s="3" t="s">
        <v>24</v>
      </c>
      <c r="K179" s="3" t="s">
        <v>24</v>
      </c>
      <c r="L179" s="3" t="s">
        <v>24</v>
      </c>
      <c r="M179" s="4">
        <v>29088.09</v>
      </c>
      <c r="N179" s="9">
        <v>367.87</v>
      </c>
      <c r="O179" s="31">
        <f t="shared" si="8"/>
        <v>18.3935</v>
      </c>
      <c r="P179" s="32">
        <f t="shared" si="9"/>
        <v>987.5999999999999</v>
      </c>
      <c r="Q179" s="31">
        <f t="shared" si="10"/>
        <v>18165.420599999998</v>
      </c>
      <c r="R179" s="31">
        <f t="shared" si="11"/>
        <v>10922.669400000002</v>
      </c>
    </row>
    <row r="180" spans="1:18" ht="10.5">
      <c r="A180" s="33">
        <v>16</v>
      </c>
      <c r="B180" s="6" t="s">
        <v>365</v>
      </c>
      <c r="C180" s="1" t="s">
        <v>366</v>
      </c>
      <c r="D180" s="2">
        <v>24564.09</v>
      </c>
      <c r="E180" s="2">
        <v>2030.31</v>
      </c>
      <c r="F180" s="2">
        <v>3000</v>
      </c>
      <c r="G180" s="3" t="s">
        <v>24</v>
      </c>
      <c r="H180" s="2">
        <v>1857.14</v>
      </c>
      <c r="I180" s="2">
        <v>389.08</v>
      </c>
      <c r="J180" s="3" t="s">
        <v>24</v>
      </c>
      <c r="K180" s="2">
        <v>100</v>
      </c>
      <c r="L180" s="3" t="s">
        <v>24</v>
      </c>
      <c r="M180" s="4">
        <v>31940.62</v>
      </c>
      <c r="N180" s="9">
        <v>0</v>
      </c>
      <c r="O180" s="31">
        <f t="shared" si="8"/>
        <v>0</v>
      </c>
      <c r="P180" s="32">
        <f t="shared" si="9"/>
        <v>987.5999999999999</v>
      </c>
      <c r="Q180" s="31">
        <f t="shared" si="10"/>
        <v>0</v>
      </c>
      <c r="R180" s="31">
        <f t="shared" si="11"/>
        <v>31940.62</v>
      </c>
    </row>
    <row r="181" spans="1:18" ht="10.5">
      <c r="A181" s="33">
        <v>16</v>
      </c>
      <c r="B181" s="6" t="s">
        <v>367</v>
      </c>
      <c r="C181" s="1" t="s">
        <v>368</v>
      </c>
      <c r="D181" s="2">
        <v>37422</v>
      </c>
      <c r="E181" s="2">
        <v>9698.97</v>
      </c>
      <c r="F181" s="3" t="s">
        <v>24</v>
      </c>
      <c r="G181" s="3" t="s">
        <v>24</v>
      </c>
      <c r="H181" s="2">
        <v>557.76</v>
      </c>
      <c r="I181" s="2">
        <v>9432.26</v>
      </c>
      <c r="J181" s="3" t="s">
        <v>24</v>
      </c>
      <c r="K181" s="2">
        <v>760</v>
      </c>
      <c r="L181" s="3" t="s">
        <v>24</v>
      </c>
      <c r="M181" s="4">
        <v>57870.99</v>
      </c>
      <c r="N181" s="9">
        <v>946.52</v>
      </c>
      <c r="O181" s="31">
        <f t="shared" si="8"/>
        <v>47.326</v>
      </c>
      <c r="P181" s="32">
        <f t="shared" si="9"/>
        <v>987.5999999999999</v>
      </c>
      <c r="Q181" s="31">
        <f t="shared" si="10"/>
        <v>46739.1576</v>
      </c>
      <c r="R181" s="31">
        <f t="shared" si="11"/>
        <v>11131.8324</v>
      </c>
    </row>
    <row r="182" spans="1:18" ht="10.5">
      <c r="A182" s="33">
        <v>16</v>
      </c>
      <c r="B182" s="6" t="s">
        <v>369</v>
      </c>
      <c r="C182" s="1" t="s">
        <v>370</v>
      </c>
      <c r="D182" s="2">
        <v>15438.86</v>
      </c>
      <c r="E182" s="2">
        <v>3337.5</v>
      </c>
      <c r="F182" s="3" t="s">
        <v>24</v>
      </c>
      <c r="G182" s="3" t="s">
        <v>24</v>
      </c>
      <c r="H182" s="2">
        <v>242</v>
      </c>
      <c r="I182" s="2">
        <v>42.66</v>
      </c>
      <c r="J182" s="3" t="s">
        <v>24</v>
      </c>
      <c r="K182" s="2">
        <v>795</v>
      </c>
      <c r="L182" s="3" t="s">
        <v>24</v>
      </c>
      <c r="M182" s="4">
        <v>19856.02</v>
      </c>
      <c r="N182" s="9">
        <v>370.1</v>
      </c>
      <c r="O182" s="31">
        <f t="shared" si="8"/>
        <v>18.505000000000003</v>
      </c>
      <c r="P182" s="32">
        <f t="shared" si="9"/>
        <v>987.5999999999999</v>
      </c>
      <c r="Q182" s="31">
        <f t="shared" si="10"/>
        <v>18275.538</v>
      </c>
      <c r="R182" s="31">
        <f t="shared" si="11"/>
        <v>1580.482</v>
      </c>
    </row>
    <row r="183" spans="1:18" ht="10.5">
      <c r="A183" s="33">
        <v>16</v>
      </c>
      <c r="B183" s="6" t="s">
        <v>371</v>
      </c>
      <c r="C183" s="1" t="s">
        <v>372</v>
      </c>
      <c r="D183" s="2">
        <v>39486.84</v>
      </c>
      <c r="E183" s="2">
        <v>10444.98</v>
      </c>
      <c r="F183" s="2">
        <v>500</v>
      </c>
      <c r="G183" s="3" t="s">
        <v>24</v>
      </c>
      <c r="H183" s="3" t="s">
        <v>24</v>
      </c>
      <c r="I183" s="3" t="s">
        <v>24</v>
      </c>
      <c r="J183" s="3" t="s">
        <v>24</v>
      </c>
      <c r="K183" s="2">
        <v>300</v>
      </c>
      <c r="L183" s="3" t="s">
        <v>24</v>
      </c>
      <c r="M183" s="4">
        <v>50731.82</v>
      </c>
      <c r="N183" s="9">
        <v>698.01</v>
      </c>
      <c r="O183" s="31">
        <f t="shared" si="8"/>
        <v>34.9005</v>
      </c>
      <c r="P183" s="32">
        <f t="shared" si="9"/>
        <v>987.5999999999999</v>
      </c>
      <c r="Q183" s="31">
        <f t="shared" si="10"/>
        <v>34467.733799999995</v>
      </c>
      <c r="R183" s="31">
        <f t="shared" si="11"/>
        <v>16264.086200000005</v>
      </c>
    </row>
    <row r="184" spans="1:18" ht="10.5">
      <c r="A184" s="33">
        <v>16</v>
      </c>
      <c r="B184" s="6" t="s">
        <v>373</v>
      </c>
      <c r="C184" s="1" t="s">
        <v>374</v>
      </c>
      <c r="D184" s="2">
        <v>67372.15</v>
      </c>
      <c r="E184" s="2">
        <v>16947.05</v>
      </c>
      <c r="F184" s="2">
        <v>375</v>
      </c>
      <c r="G184" s="3" t="s">
        <v>24</v>
      </c>
      <c r="H184" s="2">
        <v>1106.35</v>
      </c>
      <c r="I184" s="2">
        <v>1035.05</v>
      </c>
      <c r="J184" s="3" t="s">
        <v>24</v>
      </c>
      <c r="K184" s="2">
        <v>25</v>
      </c>
      <c r="L184" s="3" t="s">
        <v>24</v>
      </c>
      <c r="M184" s="4">
        <v>86860.6</v>
      </c>
      <c r="N184" s="9">
        <v>1207.01</v>
      </c>
      <c r="O184" s="31">
        <f t="shared" si="8"/>
        <v>60.350500000000004</v>
      </c>
      <c r="P184" s="32">
        <f t="shared" si="9"/>
        <v>987.5999999999999</v>
      </c>
      <c r="Q184" s="31">
        <f t="shared" si="10"/>
        <v>59602.1538</v>
      </c>
      <c r="R184" s="31">
        <f t="shared" si="11"/>
        <v>27258.446200000006</v>
      </c>
    </row>
    <row r="185" spans="1:18" ht="10.5">
      <c r="A185" s="33">
        <v>16</v>
      </c>
      <c r="B185" s="6" t="s">
        <v>375</v>
      </c>
      <c r="C185" s="1" t="s">
        <v>376</v>
      </c>
      <c r="D185" s="2">
        <v>24197.16</v>
      </c>
      <c r="E185" s="2">
        <v>6282.44</v>
      </c>
      <c r="F185" s="3" t="s">
        <v>24</v>
      </c>
      <c r="G185" s="3" t="s">
        <v>24</v>
      </c>
      <c r="H185" s="2">
        <v>544.04</v>
      </c>
      <c r="I185" s="3" t="s">
        <v>24</v>
      </c>
      <c r="J185" s="3" t="s">
        <v>24</v>
      </c>
      <c r="K185" s="2">
        <v>890.89</v>
      </c>
      <c r="L185" s="3" t="s">
        <v>24</v>
      </c>
      <c r="M185" s="4">
        <v>31914.53</v>
      </c>
      <c r="N185" s="9">
        <v>551.77</v>
      </c>
      <c r="O185" s="31">
        <f t="shared" si="8"/>
        <v>27.5885</v>
      </c>
      <c r="P185" s="32">
        <f t="shared" si="9"/>
        <v>987.5999999999999</v>
      </c>
      <c r="Q185" s="31">
        <f t="shared" si="10"/>
        <v>27246.402599999998</v>
      </c>
      <c r="R185" s="31">
        <f t="shared" si="11"/>
        <v>4668.127400000001</v>
      </c>
    </row>
    <row r="186" spans="1:18" ht="10.5">
      <c r="A186" s="33">
        <v>16</v>
      </c>
      <c r="B186" s="6" t="s">
        <v>377</v>
      </c>
      <c r="C186" s="1" t="s">
        <v>378</v>
      </c>
      <c r="D186" s="2">
        <v>50546.17</v>
      </c>
      <c r="E186" s="2">
        <v>10888.27</v>
      </c>
      <c r="F186" s="2">
        <v>516</v>
      </c>
      <c r="G186" s="3" t="s">
        <v>24</v>
      </c>
      <c r="H186" s="2">
        <v>487.77</v>
      </c>
      <c r="I186" s="2">
        <v>18121.52</v>
      </c>
      <c r="J186" s="3" t="s">
        <v>24</v>
      </c>
      <c r="K186" s="2">
        <v>710</v>
      </c>
      <c r="L186" s="3" t="s">
        <v>24</v>
      </c>
      <c r="M186" s="4">
        <v>81269.73</v>
      </c>
      <c r="N186" s="9">
        <v>1639.49</v>
      </c>
      <c r="O186" s="31">
        <f t="shared" si="8"/>
        <v>81.9745</v>
      </c>
      <c r="P186" s="32">
        <f t="shared" si="9"/>
        <v>987.5999999999999</v>
      </c>
      <c r="Q186" s="31">
        <f t="shared" si="10"/>
        <v>80958.0162</v>
      </c>
      <c r="R186" s="31">
        <f t="shared" si="11"/>
        <v>311.7137999999977</v>
      </c>
    </row>
    <row r="187" spans="1:18" ht="10.5">
      <c r="A187" s="33">
        <v>16</v>
      </c>
      <c r="B187" s="6" t="s">
        <v>379</v>
      </c>
      <c r="C187" s="1" t="s">
        <v>380</v>
      </c>
      <c r="D187" s="2">
        <v>33010.8</v>
      </c>
      <c r="E187" s="2">
        <v>8168.39</v>
      </c>
      <c r="F187" s="2">
        <v>6219.47</v>
      </c>
      <c r="G187" s="3" t="s">
        <v>24</v>
      </c>
      <c r="H187" s="2">
        <v>2135.85</v>
      </c>
      <c r="I187" s="2">
        <v>3532.41</v>
      </c>
      <c r="J187" s="3" t="s">
        <v>24</v>
      </c>
      <c r="K187" s="2">
        <v>615</v>
      </c>
      <c r="L187" s="3" t="s">
        <v>24</v>
      </c>
      <c r="M187" s="4">
        <v>53681.92</v>
      </c>
      <c r="N187" s="9">
        <v>701.25</v>
      </c>
      <c r="O187" s="31">
        <f t="shared" si="8"/>
        <v>35.0625</v>
      </c>
      <c r="P187" s="32">
        <f t="shared" si="9"/>
        <v>987.5999999999999</v>
      </c>
      <c r="Q187" s="31">
        <f t="shared" si="10"/>
        <v>34627.725</v>
      </c>
      <c r="R187" s="31">
        <f t="shared" si="11"/>
        <v>19054.195</v>
      </c>
    </row>
    <row r="188" spans="1:18" ht="10.5">
      <c r="A188" s="33">
        <v>16</v>
      </c>
      <c r="B188" s="6" t="s">
        <v>381</v>
      </c>
      <c r="C188" s="1" t="s">
        <v>382</v>
      </c>
      <c r="D188" s="2">
        <v>21393.06</v>
      </c>
      <c r="E188" s="2">
        <v>1636.6</v>
      </c>
      <c r="F188" s="2">
        <v>3325</v>
      </c>
      <c r="G188" s="3" t="s">
        <v>24</v>
      </c>
      <c r="H188" s="2">
        <v>8103.93</v>
      </c>
      <c r="I188" s="2">
        <v>17225.01</v>
      </c>
      <c r="J188" s="3" t="s">
        <v>24</v>
      </c>
      <c r="K188" s="2">
        <v>160</v>
      </c>
      <c r="L188" s="3" t="s">
        <v>24</v>
      </c>
      <c r="M188" s="4">
        <v>51843.6</v>
      </c>
      <c r="N188" s="9">
        <v>0</v>
      </c>
      <c r="O188" s="31">
        <f t="shared" si="8"/>
        <v>0</v>
      </c>
      <c r="P188" s="32">
        <f t="shared" si="9"/>
        <v>987.5999999999999</v>
      </c>
      <c r="Q188" s="31">
        <f t="shared" si="10"/>
        <v>0</v>
      </c>
      <c r="R188" s="31">
        <f t="shared" si="11"/>
        <v>51843.6</v>
      </c>
    </row>
    <row r="189" spans="1:18" ht="10.5">
      <c r="A189" s="33">
        <v>16</v>
      </c>
      <c r="B189" s="6" t="s">
        <v>383</v>
      </c>
      <c r="C189" s="1" t="s">
        <v>384</v>
      </c>
      <c r="D189" s="2">
        <v>76131.22</v>
      </c>
      <c r="E189" s="2">
        <v>17756.92</v>
      </c>
      <c r="F189" s="2">
        <v>1000</v>
      </c>
      <c r="G189" s="3" t="s">
        <v>24</v>
      </c>
      <c r="H189" s="3" t="s">
        <v>24</v>
      </c>
      <c r="I189" s="2">
        <v>3718.05</v>
      </c>
      <c r="J189" s="3" t="s">
        <v>24</v>
      </c>
      <c r="K189" s="2">
        <v>575</v>
      </c>
      <c r="L189" s="3" t="s">
        <v>24</v>
      </c>
      <c r="M189" s="4">
        <v>99181.19</v>
      </c>
      <c r="N189" s="9">
        <v>1733.49</v>
      </c>
      <c r="O189" s="31">
        <f t="shared" si="8"/>
        <v>86.67450000000001</v>
      </c>
      <c r="P189" s="32">
        <f t="shared" si="9"/>
        <v>987.5999999999999</v>
      </c>
      <c r="Q189" s="31">
        <f t="shared" si="10"/>
        <v>85599.7362</v>
      </c>
      <c r="R189" s="31">
        <f t="shared" si="11"/>
        <v>13581.453800000003</v>
      </c>
    </row>
    <row r="190" spans="1:18" ht="10.5">
      <c r="A190" s="33">
        <v>16</v>
      </c>
      <c r="B190" s="6" t="s">
        <v>385</v>
      </c>
      <c r="C190" s="1" t="s">
        <v>386</v>
      </c>
      <c r="D190" s="2">
        <v>41788.06</v>
      </c>
      <c r="E190" s="2">
        <v>10833.3</v>
      </c>
      <c r="F190" s="2">
        <v>1115.37</v>
      </c>
      <c r="G190" s="3" t="s">
        <v>24</v>
      </c>
      <c r="H190" s="2">
        <v>389.56</v>
      </c>
      <c r="I190" s="2">
        <v>832.42</v>
      </c>
      <c r="J190" s="3" t="s">
        <v>24</v>
      </c>
      <c r="K190" s="2">
        <v>425</v>
      </c>
      <c r="L190" s="3" t="s">
        <v>24</v>
      </c>
      <c r="M190" s="4">
        <v>55383.71</v>
      </c>
      <c r="N190" s="9">
        <v>710.82</v>
      </c>
      <c r="O190" s="31">
        <f t="shared" si="8"/>
        <v>35.541000000000004</v>
      </c>
      <c r="P190" s="32">
        <f t="shared" si="9"/>
        <v>987.5999999999999</v>
      </c>
      <c r="Q190" s="31">
        <f t="shared" si="10"/>
        <v>35100.291600000004</v>
      </c>
      <c r="R190" s="31">
        <f t="shared" si="11"/>
        <v>20283.418399999995</v>
      </c>
    </row>
    <row r="191" spans="1:18" ht="10.5">
      <c r="A191" s="33">
        <v>16</v>
      </c>
      <c r="B191" s="6" t="s">
        <v>387</v>
      </c>
      <c r="C191" s="1" t="s">
        <v>388</v>
      </c>
      <c r="D191" s="2">
        <v>39060.11</v>
      </c>
      <c r="E191" s="2">
        <v>10488.81</v>
      </c>
      <c r="F191" s="3" t="s">
        <v>24</v>
      </c>
      <c r="G191" s="3" t="s">
        <v>24</v>
      </c>
      <c r="H191" s="2">
        <v>1000</v>
      </c>
      <c r="I191" s="2">
        <v>10689.34</v>
      </c>
      <c r="J191" s="3" t="s">
        <v>24</v>
      </c>
      <c r="K191" s="3" t="s">
        <v>24</v>
      </c>
      <c r="L191" s="3" t="s">
        <v>24</v>
      </c>
      <c r="M191" s="4">
        <v>61238.26</v>
      </c>
      <c r="N191" s="9">
        <v>1091.47</v>
      </c>
      <c r="O191" s="31">
        <f t="shared" si="8"/>
        <v>54.5735</v>
      </c>
      <c r="P191" s="32">
        <f t="shared" si="9"/>
        <v>987.5999999999999</v>
      </c>
      <c r="Q191" s="31">
        <f t="shared" si="10"/>
        <v>53896.7886</v>
      </c>
      <c r="R191" s="31">
        <f t="shared" si="11"/>
        <v>7341.471400000002</v>
      </c>
    </row>
    <row r="192" spans="1:18" ht="10.5">
      <c r="A192" s="33">
        <v>16</v>
      </c>
      <c r="B192" s="6" t="s">
        <v>389</v>
      </c>
      <c r="C192" s="1" t="s">
        <v>390</v>
      </c>
      <c r="D192" s="2">
        <v>59034.65</v>
      </c>
      <c r="E192" s="2">
        <v>13711.5</v>
      </c>
      <c r="F192" s="2">
        <v>835</v>
      </c>
      <c r="G192" s="3" t="s">
        <v>24</v>
      </c>
      <c r="H192" s="2">
        <v>2681.1</v>
      </c>
      <c r="I192" s="2">
        <v>2852.92</v>
      </c>
      <c r="J192" s="3" t="s">
        <v>24</v>
      </c>
      <c r="K192" s="2">
        <v>560</v>
      </c>
      <c r="L192" s="3" t="s">
        <v>24</v>
      </c>
      <c r="M192" s="4">
        <v>79675.17</v>
      </c>
      <c r="N192" s="9">
        <v>993.32</v>
      </c>
      <c r="O192" s="31">
        <f t="shared" si="8"/>
        <v>49.666000000000004</v>
      </c>
      <c r="P192" s="32">
        <f t="shared" si="9"/>
        <v>987.5999999999999</v>
      </c>
      <c r="Q192" s="31">
        <f t="shared" si="10"/>
        <v>49050.1416</v>
      </c>
      <c r="R192" s="31">
        <f t="shared" si="11"/>
        <v>30625.028399999996</v>
      </c>
    </row>
    <row r="193" spans="1:18" ht="10.5">
      <c r="A193" s="33">
        <v>16</v>
      </c>
      <c r="B193" s="6" t="s">
        <v>391</v>
      </c>
      <c r="C193" s="1" t="s">
        <v>392</v>
      </c>
      <c r="D193" s="2">
        <v>44405.48</v>
      </c>
      <c r="E193" s="2">
        <v>11616.17</v>
      </c>
      <c r="F193" s="2">
        <v>86.4</v>
      </c>
      <c r="G193" s="3" t="s">
        <v>24</v>
      </c>
      <c r="H193" s="2">
        <v>4491.41</v>
      </c>
      <c r="I193" s="2">
        <v>6647.61</v>
      </c>
      <c r="J193" s="3" t="s">
        <v>24</v>
      </c>
      <c r="K193" s="2">
        <v>1571.52</v>
      </c>
      <c r="L193" s="3" t="s">
        <v>24</v>
      </c>
      <c r="M193" s="4">
        <v>68818.59</v>
      </c>
      <c r="N193" s="9">
        <v>1382.15</v>
      </c>
      <c r="O193" s="31">
        <f t="shared" si="8"/>
        <v>69.1075</v>
      </c>
      <c r="P193" s="32">
        <f t="shared" si="9"/>
        <v>987.5999999999999</v>
      </c>
      <c r="Q193" s="31">
        <f t="shared" si="10"/>
        <v>68250.567</v>
      </c>
      <c r="R193" s="31">
        <f t="shared" si="11"/>
        <v>568.023000000001</v>
      </c>
    </row>
    <row r="194" spans="1:18" ht="10.5">
      <c r="A194" s="33">
        <v>16</v>
      </c>
      <c r="B194" s="6" t="s">
        <v>393</v>
      </c>
      <c r="C194" s="1" t="s">
        <v>394</v>
      </c>
      <c r="D194" s="2">
        <v>40250</v>
      </c>
      <c r="E194" s="2">
        <v>10575.55</v>
      </c>
      <c r="F194" s="3" t="s">
        <v>24</v>
      </c>
      <c r="G194" s="3" t="s">
        <v>24</v>
      </c>
      <c r="H194" s="3" t="s">
        <v>24</v>
      </c>
      <c r="I194" s="2">
        <v>1322.55</v>
      </c>
      <c r="J194" s="3" t="s">
        <v>24</v>
      </c>
      <c r="K194" s="2">
        <v>85</v>
      </c>
      <c r="L194" s="3" t="s">
        <v>24</v>
      </c>
      <c r="M194" s="4">
        <v>52233.1</v>
      </c>
      <c r="N194" s="9">
        <v>578.41</v>
      </c>
      <c r="O194" s="31">
        <f t="shared" si="8"/>
        <v>28.9205</v>
      </c>
      <c r="P194" s="32">
        <f t="shared" si="9"/>
        <v>987.5999999999999</v>
      </c>
      <c r="Q194" s="31">
        <f t="shared" si="10"/>
        <v>28561.885799999996</v>
      </c>
      <c r="R194" s="31">
        <f t="shared" si="11"/>
        <v>23671.214200000002</v>
      </c>
    </row>
    <row r="195" spans="1:18" ht="10.5">
      <c r="A195" s="33">
        <v>16</v>
      </c>
      <c r="B195" s="6" t="s">
        <v>395</v>
      </c>
      <c r="C195" s="1" t="s">
        <v>396</v>
      </c>
      <c r="D195" s="2">
        <v>291077.41</v>
      </c>
      <c r="E195" s="2">
        <v>68995.15</v>
      </c>
      <c r="F195" s="2">
        <v>399</v>
      </c>
      <c r="G195" s="3" t="s">
        <v>24</v>
      </c>
      <c r="H195" s="2">
        <v>1406.58</v>
      </c>
      <c r="I195" s="2">
        <v>3244.67</v>
      </c>
      <c r="J195" s="3" t="s">
        <v>24</v>
      </c>
      <c r="K195" s="2">
        <v>319</v>
      </c>
      <c r="L195" s="3" t="s">
        <v>24</v>
      </c>
      <c r="M195" s="4">
        <v>365441.81</v>
      </c>
      <c r="N195" s="9">
        <v>1632.32</v>
      </c>
      <c r="O195" s="31">
        <f t="shared" si="8"/>
        <v>81.616</v>
      </c>
      <c r="P195" s="32">
        <f t="shared" si="9"/>
        <v>987.5999999999999</v>
      </c>
      <c r="Q195" s="31">
        <f t="shared" si="10"/>
        <v>80603.9616</v>
      </c>
      <c r="R195" s="31">
        <f t="shared" si="11"/>
        <v>284837.8484</v>
      </c>
    </row>
    <row r="196" spans="1:18" ht="10.5">
      <c r="A196" s="33">
        <v>16</v>
      </c>
      <c r="B196" s="6" t="s">
        <v>397</v>
      </c>
      <c r="C196" s="1" t="s">
        <v>398</v>
      </c>
      <c r="D196" s="2">
        <v>176185.97</v>
      </c>
      <c r="E196" s="2">
        <v>44124.65</v>
      </c>
      <c r="F196" s="2">
        <v>4195</v>
      </c>
      <c r="G196" s="2">
        <v>112.07</v>
      </c>
      <c r="H196" s="2">
        <v>8778.41</v>
      </c>
      <c r="I196" s="2">
        <v>11974.91</v>
      </c>
      <c r="J196" s="3" t="s">
        <v>24</v>
      </c>
      <c r="K196" s="2">
        <v>1700</v>
      </c>
      <c r="L196" s="3" t="s">
        <v>24</v>
      </c>
      <c r="M196" s="4">
        <v>247071.01</v>
      </c>
      <c r="N196" s="9">
        <v>5138.57</v>
      </c>
      <c r="O196" s="31">
        <f t="shared" si="8"/>
        <v>256.9285</v>
      </c>
      <c r="P196" s="32">
        <f t="shared" si="9"/>
        <v>987.5999999999999</v>
      </c>
      <c r="Q196" s="31">
        <f t="shared" si="10"/>
        <v>253742.58659999995</v>
      </c>
      <c r="R196" s="31">
        <f t="shared" si="11"/>
        <v>-6671.576599999942</v>
      </c>
    </row>
    <row r="197" spans="1:18" ht="10.5">
      <c r="A197" s="33">
        <v>16</v>
      </c>
      <c r="B197" s="6" t="s">
        <v>399</v>
      </c>
      <c r="C197" s="1" t="s">
        <v>400</v>
      </c>
      <c r="D197" s="2">
        <v>16450.93</v>
      </c>
      <c r="E197" s="2">
        <v>4302.15</v>
      </c>
      <c r="F197" s="3" t="s">
        <v>24</v>
      </c>
      <c r="G197" s="3" t="s">
        <v>24</v>
      </c>
      <c r="H197" s="2">
        <v>444.48</v>
      </c>
      <c r="I197" s="2">
        <v>4153.35</v>
      </c>
      <c r="J197" s="2">
        <v>1837.74</v>
      </c>
      <c r="K197" s="2">
        <v>450</v>
      </c>
      <c r="L197" s="3" t="s">
        <v>24</v>
      </c>
      <c r="M197" s="4">
        <v>27638.65</v>
      </c>
      <c r="N197" s="9">
        <v>558.77</v>
      </c>
      <c r="O197" s="31">
        <f t="shared" si="8"/>
        <v>27.9385</v>
      </c>
      <c r="P197" s="32">
        <f t="shared" si="9"/>
        <v>987.5999999999999</v>
      </c>
      <c r="Q197" s="31">
        <f t="shared" si="10"/>
        <v>27592.062599999997</v>
      </c>
      <c r="R197" s="31">
        <f t="shared" si="11"/>
        <v>46.58740000000398</v>
      </c>
    </row>
    <row r="198" spans="1:18" ht="10.5">
      <c r="A198" s="33">
        <v>16</v>
      </c>
      <c r="B198" s="6" t="s">
        <v>401</v>
      </c>
      <c r="C198" s="1" t="s">
        <v>402</v>
      </c>
      <c r="D198" s="2">
        <v>46140</v>
      </c>
      <c r="E198" s="2">
        <v>9976.5</v>
      </c>
      <c r="F198" s="3" t="s">
        <v>24</v>
      </c>
      <c r="G198" s="3" t="s">
        <v>24</v>
      </c>
      <c r="H198" s="3" t="s">
        <v>24</v>
      </c>
      <c r="I198" s="2">
        <v>497.49</v>
      </c>
      <c r="J198" s="3" t="s">
        <v>24</v>
      </c>
      <c r="K198" s="3" t="s">
        <v>24</v>
      </c>
      <c r="L198" s="3" t="s">
        <v>24</v>
      </c>
      <c r="M198" s="4">
        <v>56613.99</v>
      </c>
      <c r="N198" s="9">
        <v>636.22</v>
      </c>
      <c r="O198" s="31">
        <f t="shared" si="8"/>
        <v>31.811000000000003</v>
      </c>
      <c r="P198" s="32">
        <f t="shared" si="9"/>
        <v>987.5999999999999</v>
      </c>
      <c r="Q198" s="31">
        <f t="shared" si="10"/>
        <v>31416.5436</v>
      </c>
      <c r="R198" s="31">
        <f t="shared" si="11"/>
        <v>25197.446399999997</v>
      </c>
    </row>
    <row r="199" spans="1:18" ht="10.5">
      <c r="A199" s="33">
        <v>16</v>
      </c>
      <c r="B199" s="6" t="s">
        <v>403</v>
      </c>
      <c r="C199" s="1" t="s">
        <v>404</v>
      </c>
      <c r="D199" s="2">
        <v>2390165.33</v>
      </c>
      <c r="E199" s="2">
        <v>668016.79</v>
      </c>
      <c r="F199" s="2">
        <v>60841.9</v>
      </c>
      <c r="G199" s="3" t="s">
        <v>24</v>
      </c>
      <c r="H199" s="2">
        <v>3525.97</v>
      </c>
      <c r="I199" s="2">
        <v>62264.4</v>
      </c>
      <c r="J199" s="3" t="s">
        <v>24</v>
      </c>
      <c r="K199" s="3" t="s">
        <v>24</v>
      </c>
      <c r="L199" s="3" t="s">
        <v>24</v>
      </c>
      <c r="M199" s="4">
        <v>3184814.39</v>
      </c>
      <c r="N199" s="9">
        <v>22374.66</v>
      </c>
      <c r="O199" s="31">
        <f t="shared" si="8"/>
        <v>1118.733</v>
      </c>
      <c r="P199" s="32">
        <f t="shared" si="9"/>
        <v>987.5999999999999</v>
      </c>
      <c r="Q199" s="31">
        <f t="shared" si="10"/>
        <v>1104860.7107999998</v>
      </c>
      <c r="R199" s="31">
        <f t="shared" si="11"/>
        <v>2079953.6792000004</v>
      </c>
    </row>
    <row r="200" spans="1:18" ht="10.5">
      <c r="A200" s="33">
        <v>16</v>
      </c>
      <c r="B200" s="6" t="s">
        <v>405</v>
      </c>
      <c r="C200" s="1" t="s">
        <v>406</v>
      </c>
      <c r="D200" s="2">
        <v>639290.83</v>
      </c>
      <c r="E200" s="2">
        <v>168333.53</v>
      </c>
      <c r="F200" s="2">
        <v>34226.21</v>
      </c>
      <c r="G200" s="2">
        <v>1425</v>
      </c>
      <c r="H200" s="2">
        <v>1154.94</v>
      </c>
      <c r="I200" s="2">
        <v>15955.74</v>
      </c>
      <c r="J200" s="3" t="s">
        <v>24</v>
      </c>
      <c r="K200" s="2">
        <v>13375</v>
      </c>
      <c r="L200" s="3" t="s">
        <v>24</v>
      </c>
      <c r="M200" s="4">
        <v>873761.25</v>
      </c>
      <c r="N200" s="9">
        <v>8276.26</v>
      </c>
      <c r="O200" s="31">
        <f t="shared" si="8"/>
        <v>413.81300000000005</v>
      </c>
      <c r="P200" s="32">
        <f t="shared" si="9"/>
        <v>987.5999999999999</v>
      </c>
      <c r="Q200" s="31">
        <f t="shared" si="10"/>
        <v>408681.71880000003</v>
      </c>
      <c r="R200" s="31">
        <f t="shared" si="11"/>
        <v>465079.53119999997</v>
      </c>
    </row>
    <row r="201" spans="1:18" ht="10.5">
      <c r="A201" s="33">
        <v>16</v>
      </c>
      <c r="B201" s="6" t="s">
        <v>407</v>
      </c>
      <c r="C201" s="1" t="s">
        <v>408</v>
      </c>
      <c r="D201" s="2">
        <v>2260543.99</v>
      </c>
      <c r="E201" s="2">
        <v>615603.33</v>
      </c>
      <c r="F201" s="2">
        <v>21059.06</v>
      </c>
      <c r="G201" s="3" t="s">
        <v>24</v>
      </c>
      <c r="H201" s="2">
        <v>10060.89</v>
      </c>
      <c r="I201" s="2">
        <v>149176.48</v>
      </c>
      <c r="J201" s="2">
        <v>3492.56</v>
      </c>
      <c r="K201" s="2">
        <v>14758.03</v>
      </c>
      <c r="L201" s="3" t="s">
        <v>24</v>
      </c>
      <c r="M201" s="4">
        <v>3074694.34</v>
      </c>
      <c r="N201" s="9">
        <v>16182.97</v>
      </c>
      <c r="O201" s="31">
        <f aca="true" t="shared" si="12" ref="O201:O258">0.05*N201</f>
        <v>809.1485</v>
      </c>
      <c r="P201" s="32">
        <f aca="true" t="shared" si="13" ref="P201:P258">0.15*6584</f>
        <v>987.5999999999999</v>
      </c>
      <c r="Q201" s="31">
        <f t="shared" si="10"/>
        <v>799115.0586</v>
      </c>
      <c r="R201" s="31">
        <f t="shared" si="11"/>
        <v>2275579.2813999997</v>
      </c>
    </row>
    <row r="202" spans="1:18" ht="10.5">
      <c r="A202" s="33">
        <v>16</v>
      </c>
      <c r="B202" s="6" t="s">
        <v>409</v>
      </c>
      <c r="C202" s="1" t="s">
        <v>410</v>
      </c>
      <c r="D202" s="2">
        <v>62542.32</v>
      </c>
      <c r="E202" s="2">
        <v>14745.87</v>
      </c>
      <c r="F202" s="2">
        <v>1975</v>
      </c>
      <c r="G202" s="3" t="s">
        <v>24</v>
      </c>
      <c r="H202" s="3" t="s">
        <v>24</v>
      </c>
      <c r="I202" s="2">
        <v>2982.52</v>
      </c>
      <c r="J202" s="3" t="s">
        <v>24</v>
      </c>
      <c r="K202" s="3" t="s">
        <v>24</v>
      </c>
      <c r="L202" s="3" t="s">
        <v>24</v>
      </c>
      <c r="M202" s="4">
        <v>82245.71</v>
      </c>
      <c r="N202" s="31">
        <f>'[1]attendance'!$R$1224</f>
        <v>1461.62051612903</v>
      </c>
      <c r="O202" s="31">
        <f t="shared" si="12"/>
        <v>73.0810258064515</v>
      </c>
      <c r="P202" s="32">
        <f t="shared" si="13"/>
        <v>987.5999999999999</v>
      </c>
      <c r="Q202" s="31">
        <f aca="true" t="shared" si="14" ref="Q202:Q258">O202*P202</f>
        <v>72174.8210864515</v>
      </c>
      <c r="R202" s="31">
        <f aca="true" t="shared" si="15" ref="R202:R258">M202-Q202</f>
        <v>10070.888913548508</v>
      </c>
    </row>
    <row r="203" spans="1:18" ht="10.5">
      <c r="A203" s="33">
        <v>16</v>
      </c>
      <c r="B203" s="6" t="s">
        <v>411</v>
      </c>
      <c r="C203" s="1" t="s">
        <v>412</v>
      </c>
      <c r="D203" s="3" t="s">
        <v>24</v>
      </c>
      <c r="E203" s="3" t="s">
        <v>24</v>
      </c>
      <c r="F203" s="2">
        <v>4967.4</v>
      </c>
      <c r="G203" s="3" t="s">
        <v>24</v>
      </c>
      <c r="H203" s="3" t="s">
        <v>24</v>
      </c>
      <c r="I203" s="2">
        <v>2871.51</v>
      </c>
      <c r="J203" s="3" t="s">
        <v>24</v>
      </c>
      <c r="K203" s="2">
        <v>198</v>
      </c>
      <c r="L203" s="3" t="s">
        <v>24</v>
      </c>
      <c r="M203" s="4">
        <v>8036.91</v>
      </c>
      <c r="N203" s="31">
        <f>'[1]attendance'!$R$1227</f>
        <v>1462.20979020979</v>
      </c>
      <c r="O203" s="31">
        <f t="shared" si="12"/>
        <v>73.1104895104895</v>
      </c>
      <c r="P203" s="32">
        <f t="shared" si="13"/>
        <v>987.5999999999999</v>
      </c>
      <c r="Q203" s="31">
        <f t="shared" si="14"/>
        <v>72203.91944055942</v>
      </c>
      <c r="R203" s="31">
        <f t="shared" si="15"/>
        <v>-64167.00944055941</v>
      </c>
    </row>
    <row r="204" spans="1:18" ht="10.5">
      <c r="A204" s="33">
        <v>16</v>
      </c>
      <c r="B204" s="6" t="s">
        <v>413</v>
      </c>
      <c r="C204" s="1" t="s">
        <v>414</v>
      </c>
      <c r="D204" s="2">
        <v>100149.19</v>
      </c>
      <c r="E204" s="2">
        <v>26758.12</v>
      </c>
      <c r="F204" s="2">
        <v>1630.05</v>
      </c>
      <c r="G204" s="3" t="s">
        <v>24</v>
      </c>
      <c r="H204" s="3" t="s">
        <v>24</v>
      </c>
      <c r="I204" s="2">
        <v>605.49</v>
      </c>
      <c r="J204" s="3" t="s">
        <v>24</v>
      </c>
      <c r="K204" s="3" t="s">
        <v>24</v>
      </c>
      <c r="L204" s="3" t="s">
        <v>24</v>
      </c>
      <c r="M204" s="4">
        <v>129142.85</v>
      </c>
      <c r="N204" s="31">
        <f>'[1]attendance'!$R$1229</f>
        <v>893.454545454546</v>
      </c>
      <c r="O204" s="31">
        <f t="shared" si="12"/>
        <v>44.6727272727273</v>
      </c>
      <c r="P204" s="32">
        <f t="shared" si="13"/>
        <v>987.5999999999999</v>
      </c>
      <c r="Q204" s="31">
        <f t="shared" si="14"/>
        <v>44118.785454545476</v>
      </c>
      <c r="R204" s="31">
        <f t="shared" si="15"/>
        <v>85024.06454545453</v>
      </c>
    </row>
    <row r="205" spans="1:18" ht="10.5">
      <c r="A205" s="33">
        <v>16</v>
      </c>
      <c r="B205" s="6" t="s">
        <v>415</v>
      </c>
      <c r="C205" s="1" t="s">
        <v>416</v>
      </c>
      <c r="D205" s="2">
        <v>33060.51</v>
      </c>
      <c r="E205" s="2">
        <v>7151.23</v>
      </c>
      <c r="F205" s="3" t="s">
        <v>24</v>
      </c>
      <c r="G205" s="3" t="s">
        <v>24</v>
      </c>
      <c r="H205" s="3" t="s">
        <v>24</v>
      </c>
      <c r="I205" s="2">
        <v>728.16</v>
      </c>
      <c r="J205" s="3" t="s">
        <v>24</v>
      </c>
      <c r="K205" s="2">
        <v>498</v>
      </c>
      <c r="L205" s="3" t="s">
        <v>24</v>
      </c>
      <c r="M205" s="4">
        <v>41437.9</v>
      </c>
      <c r="N205" s="9">
        <v>435.97</v>
      </c>
      <c r="O205" s="31">
        <f t="shared" si="12"/>
        <v>21.798500000000004</v>
      </c>
      <c r="P205" s="32">
        <f t="shared" si="13"/>
        <v>987.5999999999999</v>
      </c>
      <c r="Q205" s="31">
        <f t="shared" si="14"/>
        <v>21528.198600000003</v>
      </c>
      <c r="R205" s="31">
        <f t="shared" si="15"/>
        <v>19909.701399999998</v>
      </c>
    </row>
    <row r="206" spans="1:18" ht="10.5">
      <c r="A206" s="33">
        <v>16</v>
      </c>
      <c r="B206" s="6" t="s">
        <v>417</v>
      </c>
      <c r="C206" s="1" t="s">
        <v>418</v>
      </c>
      <c r="D206" s="2">
        <v>92614.79</v>
      </c>
      <c r="E206" s="2">
        <v>23689.22</v>
      </c>
      <c r="F206" s="2">
        <v>866.08</v>
      </c>
      <c r="G206" s="3" t="s">
        <v>24</v>
      </c>
      <c r="H206" s="2">
        <v>27533.99</v>
      </c>
      <c r="I206" s="2">
        <v>1686.37</v>
      </c>
      <c r="J206" s="3" t="s">
        <v>24</v>
      </c>
      <c r="K206" s="2">
        <v>1270</v>
      </c>
      <c r="L206" s="3" t="s">
        <v>24</v>
      </c>
      <c r="M206" s="4">
        <v>147660.45</v>
      </c>
      <c r="N206" s="9">
        <v>1857.29</v>
      </c>
      <c r="O206" s="31">
        <f t="shared" si="12"/>
        <v>92.8645</v>
      </c>
      <c r="P206" s="32">
        <f t="shared" si="13"/>
        <v>987.5999999999999</v>
      </c>
      <c r="Q206" s="31">
        <f t="shared" si="14"/>
        <v>91712.9802</v>
      </c>
      <c r="R206" s="31">
        <f t="shared" si="15"/>
        <v>55947.469800000006</v>
      </c>
    </row>
    <row r="207" spans="1:18" ht="10.5">
      <c r="A207" s="33">
        <v>16</v>
      </c>
      <c r="B207" s="6" t="s">
        <v>419</v>
      </c>
      <c r="C207" s="1" t="s">
        <v>420</v>
      </c>
      <c r="D207" s="2">
        <v>121286.53</v>
      </c>
      <c r="E207" s="2">
        <v>30079.81</v>
      </c>
      <c r="F207" s="2">
        <v>958.7</v>
      </c>
      <c r="G207" s="3" t="s">
        <v>24</v>
      </c>
      <c r="H207" s="2">
        <v>105.84</v>
      </c>
      <c r="I207" s="2">
        <v>315</v>
      </c>
      <c r="J207" s="3" t="s">
        <v>24</v>
      </c>
      <c r="K207" s="3" t="s">
        <v>24</v>
      </c>
      <c r="L207" s="3" t="s">
        <v>24</v>
      </c>
      <c r="M207" s="4">
        <v>152745.88</v>
      </c>
      <c r="N207" s="9">
        <v>2625.58</v>
      </c>
      <c r="O207" s="31">
        <f t="shared" si="12"/>
        <v>131.279</v>
      </c>
      <c r="P207" s="32">
        <f t="shared" si="13"/>
        <v>987.5999999999999</v>
      </c>
      <c r="Q207" s="31">
        <f t="shared" si="14"/>
        <v>129651.14039999999</v>
      </c>
      <c r="R207" s="31">
        <f t="shared" si="15"/>
        <v>23094.739600000015</v>
      </c>
    </row>
    <row r="208" spans="1:18" ht="10.5">
      <c r="A208" s="33">
        <v>16</v>
      </c>
      <c r="B208" s="6" t="s">
        <v>421</v>
      </c>
      <c r="C208" s="1" t="s">
        <v>422</v>
      </c>
      <c r="D208" s="2">
        <v>41266.52</v>
      </c>
      <c r="E208" s="2">
        <v>10785.47</v>
      </c>
      <c r="F208" s="3" t="s">
        <v>24</v>
      </c>
      <c r="G208" s="3" t="s">
        <v>24</v>
      </c>
      <c r="H208" s="3" t="s">
        <v>24</v>
      </c>
      <c r="I208" s="2">
        <v>283.71</v>
      </c>
      <c r="J208" s="3" t="s">
        <v>24</v>
      </c>
      <c r="K208" s="3" t="s">
        <v>24</v>
      </c>
      <c r="L208" s="3" t="s">
        <v>24</v>
      </c>
      <c r="M208" s="4">
        <v>52335.7</v>
      </c>
      <c r="N208" s="9">
        <v>751.74</v>
      </c>
      <c r="O208" s="31">
        <f t="shared" si="12"/>
        <v>37.587</v>
      </c>
      <c r="P208" s="32">
        <f t="shared" si="13"/>
        <v>987.5999999999999</v>
      </c>
      <c r="Q208" s="31">
        <f t="shared" si="14"/>
        <v>37120.9212</v>
      </c>
      <c r="R208" s="31">
        <f t="shared" si="15"/>
        <v>15214.7788</v>
      </c>
    </row>
    <row r="209" spans="1:18" ht="10.5">
      <c r="A209" s="33">
        <v>16</v>
      </c>
      <c r="B209" s="6" t="s">
        <v>423</v>
      </c>
      <c r="C209" s="1" t="s">
        <v>424</v>
      </c>
      <c r="D209" s="2">
        <v>64421.11</v>
      </c>
      <c r="E209" s="2">
        <v>15182.45</v>
      </c>
      <c r="F209" s="2">
        <v>125</v>
      </c>
      <c r="G209" s="3" t="s">
        <v>24</v>
      </c>
      <c r="H209" s="3" t="s">
        <v>24</v>
      </c>
      <c r="I209" s="2">
        <v>2649.41</v>
      </c>
      <c r="J209" s="3" t="s">
        <v>24</v>
      </c>
      <c r="K209" s="2">
        <v>500</v>
      </c>
      <c r="L209" s="3" t="s">
        <v>24</v>
      </c>
      <c r="M209" s="4">
        <v>82877.97</v>
      </c>
      <c r="N209" s="9">
        <v>1597.19</v>
      </c>
      <c r="O209" s="31">
        <f t="shared" si="12"/>
        <v>79.85950000000001</v>
      </c>
      <c r="P209" s="32">
        <f t="shared" si="13"/>
        <v>987.5999999999999</v>
      </c>
      <c r="Q209" s="31">
        <f t="shared" si="14"/>
        <v>78869.24220000001</v>
      </c>
      <c r="R209" s="31">
        <f t="shared" si="15"/>
        <v>4008.7277999999933</v>
      </c>
    </row>
    <row r="210" spans="1:18" ht="10.5">
      <c r="A210" s="33">
        <v>16</v>
      </c>
      <c r="B210" s="6" t="s">
        <v>425</v>
      </c>
      <c r="C210" s="1" t="s">
        <v>426</v>
      </c>
      <c r="D210" s="2">
        <v>380524.14</v>
      </c>
      <c r="E210" s="2">
        <v>99167.53</v>
      </c>
      <c r="F210" s="2">
        <v>11895.73</v>
      </c>
      <c r="G210" s="3" t="s">
        <v>24</v>
      </c>
      <c r="H210" s="2">
        <v>7344.39</v>
      </c>
      <c r="I210" s="2">
        <v>46421.45</v>
      </c>
      <c r="J210" s="3" t="s">
        <v>24</v>
      </c>
      <c r="K210" s="2">
        <v>2260</v>
      </c>
      <c r="L210" s="3" t="s">
        <v>24</v>
      </c>
      <c r="M210" s="4">
        <v>547613.24</v>
      </c>
      <c r="N210" s="9">
        <v>4977.23</v>
      </c>
      <c r="O210" s="31">
        <f t="shared" si="12"/>
        <v>248.86149999999998</v>
      </c>
      <c r="P210" s="32">
        <f t="shared" si="13"/>
        <v>987.5999999999999</v>
      </c>
      <c r="Q210" s="31">
        <f t="shared" si="14"/>
        <v>245775.61739999996</v>
      </c>
      <c r="R210" s="31">
        <f t="shared" si="15"/>
        <v>301837.6226</v>
      </c>
    </row>
    <row r="211" spans="1:18" ht="10.5">
      <c r="A211" s="33">
        <v>16</v>
      </c>
      <c r="B211" s="6" t="s">
        <v>427</v>
      </c>
      <c r="C211" s="1" t="s">
        <v>428</v>
      </c>
      <c r="D211" s="2">
        <v>238399.33</v>
      </c>
      <c r="E211" s="2">
        <v>55219.55</v>
      </c>
      <c r="F211" s="2">
        <v>49248.64</v>
      </c>
      <c r="G211" s="3" t="s">
        <v>24</v>
      </c>
      <c r="H211" s="2">
        <v>1150.1</v>
      </c>
      <c r="I211" s="2">
        <v>86476.62</v>
      </c>
      <c r="J211" s="2">
        <v>8435.79</v>
      </c>
      <c r="K211" s="2">
        <v>9982.9</v>
      </c>
      <c r="L211" s="3" t="s">
        <v>24</v>
      </c>
      <c r="M211" s="4">
        <v>448912.93</v>
      </c>
      <c r="N211" s="9">
        <v>8923.4</v>
      </c>
      <c r="O211" s="31">
        <f t="shared" si="12"/>
        <v>446.17</v>
      </c>
      <c r="P211" s="32">
        <f t="shared" si="13"/>
        <v>987.5999999999999</v>
      </c>
      <c r="Q211" s="31">
        <f t="shared" si="14"/>
        <v>440637.49199999997</v>
      </c>
      <c r="R211" s="31">
        <f t="shared" si="15"/>
        <v>8275.438000000024</v>
      </c>
    </row>
    <row r="212" spans="1:18" ht="10.5">
      <c r="A212" s="33">
        <v>16</v>
      </c>
      <c r="B212" s="6" t="s">
        <v>429</v>
      </c>
      <c r="C212" s="1" t="s">
        <v>430</v>
      </c>
      <c r="D212" s="2">
        <v>40600</v>
      </c>
      <c r="E212" s="2">
        <v>9241.01</v>
      </c>
      <c r="F212" s="3" t="s">
        <v>24</v>
      </c>
      <c r="G212" s="3" t="s">
        <v>24</v>
      </c>
      <c r="H212" s="2">
        <v>500</v>
      </c>
      <c r="I212" s="2">
        <v>7280.71</v>
      </c>
      <c r="J212" s="3" t="s">
        <v>24</v>
      </c>
      <c r="K212" s="2">
        <v>320</v>
      </c>
      <c r="L212" s="3" t="s">
        <v>24</v>
      </c>
      <c r="M212" s="4">
        <v>57941.72</v>
      </c>
      <c r="N212" s="9">
        <v>1142.22</v>
      </c>
      <c r="O212" s="31">
        <f t="shared" si="12"/>
        <v>57.111000000000004</v>
      </c>
      <c r="P212" s="32">
        <f t="shared" si="13"/>
        <v>987.5999999999999</v>
      </c>
      <c r="Q212" s="31">
        <f t="shared" si="14"/>
        <v>56402.823599999996</v>
      </c>
      <c r="R212" s="31">
        <f t="shared" si="15"/>
        <v>1538.896400000005</v>
      </c>
    </row>
    <row r="213" spans="1:18" ht="10.5">
      <c r="A213" s="33">
        <v>16</v>
      </c>
      <c r="B213" s="6" t="s">
        <v>431</v>
      </c>
      <c r="C213" s="1" t="s">
        <v>432</v>
      </c>
      <c r="D213" s="2">
        <v>60796.56</v>
      </c>
      <c r="E213" s="2">
        <v>15557.53</v>
      </c>
      <c r="F213" s="2">
        <v>265</v>
      </c>
      <c r="G213" s="3" t="s">
        <v>24</v>
      </c>
      <c r="H213" s="2">
        <v>2155.83</v>
      </c>
      <c r="I213" s="2">
        <v>5201.56</v>
      </c>
      <c r="J213" s="3" t="s">
        <v>24</v>
      </c>
      <c r="K213" s="3" t="s">
        <v>24</v>
      </c>
      <c r="L213" s="3" t="s">
        <v>24</v>
      </c>
      <c r="M213" s="4">
        <v>83976.48</v>
      </c>
      <c r="N213" s="9">
        <v>1494.07</v>
      </c>
      <c r="O213" s="31">
        <f t="shared" si="12"/>
        <v>74.7035</v>
      </c>
      <c r="P213" s="32">
        <f t="shared" si="13"/>
        <v>987.5999999999999</v>
      </c>
      <c r="Q213" s="31">
        <f t="shared" si="14"/>
        <v>73777.17659999999</v>
      </c>
      <c r="R213" s="31">
        <f t="shared" si="15"/>
        <v>10199.303400000004</v>
      </c>
    </row>
    <row r="214" spans="1:18" ht="10.5">
      <c r="A214" s="33">
        <v>16</v>
      </c>
      <c r="B214" s="6" t="s">
        <v>433</v>
      </c>
      <c r="C214" s="1" t="s">
        <v>434</v>
      </c>
      <c r="D214" s="2">
        <v>44786.83</v>
      </c>
      <c r="E214" s="2">
        <v>11651.35</v>
      </c>
      <c r="F214" s="3" t="s">
        <v>24</v>
      </c>
      <c r="G214" s="3" t="s">
        <v>24</v>
      </c>
      <c r="H214" s="2">
        <v>999.26</v>
      </c>
      <c r="I214" s="2">
        <v>798.32</v>
      </c>
      <c r="J214" s="3" t="s">
        <v>24</v>
      </c>
      <c r="K214" s="2">
        <v>3860</v>
      </c>
      <c r="L214" s="3" t="s">
        <v>24</v>
      </c>
      <c r="M214" s="4">
        <v>62095.76</v>
      </c>
      <c r="N214" s="9">
        <v>814.27</v>
      </c>
      <c r="O214" s="31">
        <f t="shared" si="12"/>
        <v>40.7135</v>
      </c>
      <c r="P214" s="32">
        <f t="shared" si="13"/>
        <v>987.5999999999999</v>
      </c>
      <c r="Q214" s="31">
        <f t="shared" si="14"/>
        <v>40208.6526</v>
      </c>
      <c r="R214" s="31">
        <f t="shared" si="15"/>
        <v>21887.1074</v>
      </c>
    </row>
    <row r="215" spans="1:18" ht="10.5">
      <c r="A215" s="33">
        <v>16</v>
      </c>
      <c r="B215" s="6" t="s">
        <v>435</v>
      </c>
      <c r="C215" s="1" t="s">
        <v>436</v>
      </c>
      <c r="D215" s="2">
        <v>44051.4</v>
      </c>
      <c r="E215" s="2">
        <v>11517.2</v>
      </c>
      <c r="F215" s="3" t="s">
        <v>24</v>
      </c>
      <c r="G215" s="3" t="s">
        <v>24</v>
      </c>
      <c r="H215" s="2">
        <v>261.52</v>
      </c>
      <c r="I215" s="3" t="s">
        <v>24</v>
      </c>
      <c r="J215" s="3" t="s">
        <v>24</v>
      </c>
      <c r="K215" s="3" t="s">
        <v>24</v>
      </c>
      <c r="L215" s="3" t="s">
        <v>24</v>
      </c>
      <c r="M215" s="4">
        <v>55830.12</v>
      </c>
      <c r="N215" s="9">
        <v>644.29</v>
      </c>
      <c r="O215" s="31">
        <f t="shared" si="12"/>
        <v>32.2145</v>
      </c>
      <c r="P215" s="32">
        <f t="shared" si="13"/>
        <v>987.5999999999999</v>
      </c>
      <c r="Q215" s="31">
        <f t="shared" si="14"/>
        <v>31815.0402</v>
      </c>
      <c r="R215" s="31">
        <f t="shared" si="15"/>
        <v>24015.079800000003</v>
      </c>
    </row>
    <row r="216" spans="1:18" ht="10.5">
      <c r="A216" s="33">
        <v>16</v>
      </c>
      <c r="B216" s="6" t="s">
        <v>437</v>
      </c>
      <c r="C216" s="1" t="s">
        <v>438</v>
      </c>
      <c r="D216" s="2">
        <v>549846.64</v>
      </c>
      <c r="E216" s="2">
        <v>144867.55</v>
      </c>
      <c r="F216" s="2">
        <v>7293.5</v>
      </c>
      <c r="G216" s="3" t="s">
        <v>24</v>
      </c>
      <c r="H216" s="2">
        <v>8307.59</v>
      </c>
      <c r="I216" s="2">
        <v>36477.5</v>
      </c>
      <c r="J216" s="3" t="s">
        <v>24</v>
      </c>
      <c r="K216" s="3" t="s">
        <v>24</v>
      </c>
      <c r="L216" s="3" t="s">
        <v>24</v>
      </c>
      <c r="M216" s="4">
        <v>746792.78</v>
      </c>
      <c r="N216" s="9">
        <v>14250.89</v>
      </c>
      <c r="O216" s="31">
        <f t="shared" si="12"/>
        <v>712.5445</v>
      </c>
      <c r="P216" s="32">
        <f t="shared" si="13"/>
        <v>987.5999999999999</v>
      </c>
      <c r="Q216" s="31">
        <f t="shared" si="14"/>
        <v>703708.9481999999</v>
      </c>
      <c r="R216" s="31">
        <f t="shared" si="15"/>
        <v>43083.83180000016</v>
      </c>
    </row>
    <row r="217" spans="1:18" ht="10.5">
      <c r="A217" s="33">
        <v>16</v>
      </c>
      <c r="B217" s="6" t="s">
        <v>439</v>
      </c>
      <c r="C217" s="1" t="s">
        <v>440</v>
      </c>
      <c r="D217" s="2">
        <v>157624.69</v>
      </c>
      <c r="E217" s="2">
        <v>37604.56</v>
      </c>
      <c r="F217" s="2">
        <v>4578</v>
      </c>
      <c r="G217" s="3" t="s">
        <v>24</v>
      </c>
      <c r="H217" s="2">
        <v>6089.04</v>
      </c>
      <c r="I217" s="2">
        <v>6566.1</v>
      </c>
      <c r="J217" s="3" t="s">
        <v>24</v>
      </c>
      <c r="K217" s="2">
        <v>2375</v>
      </c>
      <c r="L217" s="3" t="s">
        <v>24</v>
      </c>
      <c r="M217" s="4">
        <v>214837.39</v>
      </c>
      <c r="N217" s="9">
        <v>3613.75</v>
      </c>
      <c r="O217" s="31">
        <f t="shared" si="12"/>
        <v>180.6875</v>
      </c>
      <c r="P217" s="32">
        <f t="shared" si="13"/>
        <v>987.5999999999999</v>
      </c>
      <c r="Q217" s="31">
        <f t="shared" si="14"/>
        <v>178446.97499999998</v>
      </c>
      <c r="R217" s="31">
        <f t="shared" si="15"/>
        <v>36390.41500000004</v>
      </c>
    </row>
    <row r="218" spans="1:18" ht="10.5">
      <c r="A218" s="33">
        <v>16</v>
      </c>
      <c r="B218" s="6" t="s">
        <v>441</v>
      </c>
      <c r="C218" s="1" t="s">
        <v>442</v>
      </c>
      <c r="D218" s="2">
        <v>67859.44</v>
      </c>
      <c r="E218" s="2">
        <v>17251.78</v>
      </c>
      <c r="F218" s="2">
        <v>1751.99</v>
      </c>
      <c r="G218" s="3" t="s">
        <v>24</v>
      </c>
      <c r="H218" s="3" t="s">
        <v>24</v>
      </c>
      <c r="I218" s="2">
        <v>590.01</v>
      </c>
      <c r="J218" s="3" t="s">
        <v>24</v>
      </c>
      <c r="K218" s="2">
        <v>25</v>
      </c>
      <c r="L218" s="3" t="s">
        <v>24</v>
      </c>
      <c r="M218" s="4">
        <v>87478.22</v>
      </c>
      <c r="N218" s="9">
        <v>901.48</v>
      </c>
      <c r="O218" s="31">
        <f t="shared" si="12"/>
        <v>45.074000000000005</v>
      </c>
      <c r="P218" s="32">
        <f t="shared" si="13"/>
        <v>987.5999999999999</v>
      </c>
      <c r="Q218" s="31">
        <f t="shared" si="14"/>
        <v>44515.0824</v>
      </c>
      <c r="R218" s="31">
        <f t="shared" si="15"/>
        <v>42963.1376</v>
      </c>
    </row>
    <row r="219" spans="1:18" ht="10.5">
      <c r="A219" s="33">
        <v>16</v>
      </c>
      <c r="B219" s="6" t="s">
        <v>443</v>
      </c>
      <c r="C219" s="1" t="s">
        <v>444</v>
      </c>
      <c r="D219" s="2">
        <v>44153</v>
      </c>
      <c r="E219" s="2">
        <v>11639.05</v>
      </c>
      <c r="F219" s="3" t="s">
        <v>24</v>
      </c>
      <c r="G219" s="3" t="s">
        <v>24</v>
      </c>
      <c r="H219" s="3" t="s">
        <v>24</v>
      </c>
      <c r="I219" s="2">
        <v>1882.04</v>
      </c>
      <c r="J219" s="3" t="s">
        <v>24</v>
      </c>
      <c r="K219" s="2">
        <v>2151.5</v>
      </c>
      <c r="L219" s="3" t="s">
        <v>24</v>
      </c>
      <c r="M219" s="4">
        <v>59825.59</v>
      </c>
      <c r="N219" s="9">
        <v>857.06</v>
      </c>
      <c r="O219" s="31">
        <f t="shared" si="12"/>
        <v>42.853</v>
      </c>
      <c r="P219" s="32">
        <f t="shared" si="13"/>
        <v>987.5999999999999</v>
      </c>
      <c r="Q219" s="31">
        <f t="shared" si="14"/>
        <v>42321.6228</v>
      </c>
      <c r="R219" s="31">
        <f t="shared" si="15"/>
        <v>17503.9672</v>
      </c>
    </row>
    <row r="220" spans="1:18" ht="10.5">
      <c r="A220" s="33">
        <v>16</v>
      </c>
      <c r="B220" s="6" t="s">
        <v>445</v>
      </c>
      <c r="C220" s="1" t="s">
        <v>446</v>
      </c>
      <c r="D220" s="2">
        <v>32015.6</v>
      </c>
      <c r="E220" s="2">
        <v>7863.96</v>
      </c>
      <c r="F220" s="2">
        <v>1750</v>
      </c>
      <c r="G220" s="3" t="s">
        <v>24</v>
      </c>
      <c r="H220" s="3" t="s">
        <v>24</v>
      </c>
      <c r="I220" s="2">
        <v>556.37</v>
      </c>
      <c r="J220" s="3" t="s">
        <v>24</v>
      </c>
      <c r="K220" s="3" t="s">
        <v>24</v>
      </c>
      <c r="L220" s="3" t="s">
        <v>24</v>
      </c>
      <c r="M220" s="4">
        <v>42185.93</v>
      </c>
      <c r="N220" s="9">
        <v>836.4</v>
      </c>
      <c r="O220" s="31">
        <f t="shared" si="12"/>
        <v>41.82</v>
      </c>
      <c r="P220" s="32">
        <f t="shared" si="13"/>
        <v>987.5999999999999</v>
      </c>
      <c r="Q220" s="31">
        <f t="shared" si="14"/>
        <v>41301.43199999999</v>
      </c>
      <c r="R220" s="31">
        <f t="shared" si="15"/>
        <v>884.4980000000069</v>
      </c>
    </row>
    <row r="221" spans="1:18" ht="10.5">
      <c r="A221" s="33">
        <v>16</v>
      </c>
      <c r="B221" s="6" t="s">
        <v>447</v>
      </c>
      <c r="C221" s="1" t="s">
        <v>448</v>
      </c>
      <c r="D221" s="2">
        <v>87466.95</v>
      </c>
      <c r="E221" s="2">
        <v>20460.62</v>
      </c>
      <c r="F221" s="3" t="s">
        <v>24</v>
      </c>
      <c r="G221" s="3" t="s">
        <v>24</v>
      </c>
      <c r="H221" s="2">
        <v>2138.09</v>
      </c>
      <c r="I221" s="2">
        <v>13881.13</v>
      </c>
      <c r="J221" s="3" t="s">
        <v>24</v>
      </c>
      <c r="K221" s="2">
        <v>7269</v>
      </c>
      <c r="L221" s="3" t="s">
        <v>24</v>
      </c>
      <c r="M221" s="4">
        <v>131215.79</v>
      </c>
      <c r="N221" s="9">
        <v>2400.72</v>
      </c>
      <c r="O221" s="31">
        <f t="shared" si="12"/>
        <v>120.036</v>
      </c>
      <c r="P221" s="32">
        <f t="shared" si="13"/>
        <v>987.5999999999999</v>
      </c>
      <c r="Q221" s="31">
        <f t="shared" si="14"/>
        <v>118547.55359999998</v>
      </c>
      <c r="R221" s="31">
        <f t="shared" si="15"/>
        <v>12668.236400000023</v>
      </c>
    </row>
    <row r="222" spans="1:18" ht="10.5">
      <c r="A222" s="33">
        <v>16</v>
      </c>
      <c r="B222" s="6" t="s">
        <v>449</v>
      </c>
      <c r="C222" s="1" t="s">
        <v>450</v>
      </c>
      <c r="D222" s="2">
        <v>37689.65</v>
      </c>
      <c r="E222" s="2">
        <v>9510.59</v>
      </c>
      <c r="F222" s="2">
        <v>1000</v>
      </c>
      <c r="G222" s="3" t="s">
        <v>24</v>
      </c>
      <c r="H222" s="2">
        <v>537.83</v>
      </c>
      <c r="I222" s="3" t="s">
        <v>24</v>
      </c>
      <c r="J222" s="3" t="s">
        <v>24</v>
      </c>
      <c r="K222" s="3" t="s">
        <v>24</v>
      </c>
      <c r="L222" s="3" t="s">
        <v>24</v>
      </c>
      <c r="M222" s="4">
        <v>48738.07</v>
      </c>
      <c r="N222" s="9">
        <v>852.18</v>
      </c>
      <c r="O222" s="31">
        <f t="shared" si="12"/>
        <v>42.609</v>
      </c>
      <c r="P222" s="32">
        <f t="shared" si="13"/>
        <v>987.5999999999999</v>
      </c>
      <c r="Q222" s="31">
        <f t="shared" si="14"/>
        <v>42080.6484</v>
      </c>
      <c r="R222" s="31">
        <f t="shared" si="15"/>
        <v>6657.4216000000015</v>
      </c>
    </row>
    <row r="223" spans="1:18" ht="10.5">
      <c r="A223" s="33">
        <v>16</v>
      </c>
      <c r="B223" s="6" t="s">
        <v>451</v>
      </c>
      <c r="C223" s="1" t="s">
        <v>452</v>
      </c>
      <c r="D223" s="3" t="s">
        <v>24</v>
      </c>
      <c r="E223" s="3" t="s">
        <v>24</v>
      </c>
      <c r="F223" s="2">
        <v>40500</v>
      </c>
      <c r="G223" s="3" t="s">
        <v>24</v>
      </c>
      <c r="H223" s="3" t="s">
        <v>24</v>
      </c>
      <c r="I223" s="3" t="s">
        <v>24</v>
      </c>
      <c r="J223" s="3" t="s">
        <v>24</v>
      </c>
      <c r="K223" s="3" t="s">
        <v>24</v>
      </c>
      <c r="L223" s="3" t="s">
        <v>24</v>
      </c>
      <c r="M223" s="4">
        <v>40500</v>
      </c>
      <c r="N223" s="9">
        <v>0</v>
      </c>
      <c r="O223" s="31">
        <f t="shared" si="12"/>
        <v>0</v>
      </c>
      <c r="P223" s="32">
        <f t="shared" si="13"/>
        <v>987.5999999999999</v>
      </c>
      <c r="Q223" s="31">
        <f t="shared" si="14"/>
        <v>0</v>
      </c>
      <c r="R223" s="31">
        <f t="shared" si="15"/>
        <v>40500</v>
      </c>
    </row>
    <row r="224" spans="1:18" ht="10.5">
      <c r="A224" s="33">
        <v>16</v>
      </c>
      <c r="B224" s="6" t="s">
        <v>453</v>
      </c>
      <c r="C224" s="1" t="s">
        <v>454</v>
      </c>
      <c r="D224" s="2">
        <v>74538.44</v>
      </c>
      <c r="E224" s="2">
        <v>18176.84</v>
      </c>
      <c r="F224" s="3" t="s">
        <v>24</v>
      </c>
      <c r="G224" s="3" t="s">
        <v>24</v>
      </c>
      <c r="H224" s="3" t="s">
        <v>24</v>
      </c>
      <c r="I224" s="2">
        <v>283.8</v>
      </c>
      <c r="J224" s="3" t="s">
        <v>24</v>
      </c>
      <c r="K224" s="2">
        <v>125</v>
      </c>
      <c r="L224" s="3" t="s">
        <v>24</v>
      </c>
      <c r="M224" s="4">
        <v>93124.08</v>
      </c>
      <c r="N224" s="9">
        <v>1278.84</v>
      </c>
      <c r="O224" s="31">
        <f t="shared" si="12"/>
        <v>63.942</v>
      </c>
      <c r="P224" s="32">
        <f t="shared" si="13"/>
        <v>987.5999999999999</v>
      </c>
      <c r="Q224" s="31">
        <f t="shared" si="14"/>
        <v>63149.119199999994</v>
      </c>
      <c r="R224" s="31">
        <f t="shared" si="15"/>
        <v>29974.960800000008</v>
      </c>
    </row>
    <row r="225" spans="1:18" ht="10.5">
      <c r="A225" s="33">
        <v>16</v>
      </c>
      <c r="B225" s="6" t="s">
        <v>455</v>
      </c>
      <c r="C225" s="1" t="s">
        <v>456</v>
      </c>
      <c r="D225" s="2">
        <v>52312.62</v>
      </c>
      <c r="E225" s="2">
        <v>13422.27</v>
      </c>
      <c r="F225" s="3" t="s">
        <v>24</v>
      </c>
      <c r="G225" s="3" t="s">
        <v>24</v>
      </c>
      <c r="H225" s="2">
        <v>762.56</v>
      </c>
      <c r="I225" s="2">
        <v>13334.82</v>
      </c>
      <c r="J225" s="3" t="s">
        <v>24</v>
      </c>
      <c r="K225" s="2">
        <v>684.5</v>
      </c>
      <c r="L225" s="3" t="s">
        <v>24</v>
      </c>
      <c r="M225" s="4">
        <v>80516.77</v>
      </c>
      <c r="N225" s="9">
        <v>1587.67</v>
      </c>
      <c r="O225" s="31">
        <f t="shared" si="12"/>
        <v>79.38350000000001</v>
      </c>
      <c r="P225" s="32">
        <f t="shared" si="13"/>
        <v>987.5999999999999</v>
      </c>
      <c r="Q225" s="31">
        <f t="shared" si="14"/>
        <v>78399.1446</v>
      </c>
      <c r="R225" s="31">
        <f t="shared" si="15"/>
        <v>2117.6254000000044</v>
      </c>
    </row>
    <row r="226" spans="1:18" ht="10.5">
      <c r="A226" s="33">
        <v>16</v>
      </c>
      <c r="B226" s="6" t="s">
        <v>457</v>
      </c>
      <c r="C226" s="1" t="s">
        <v>458</v>
      </c>
      <c r="D226" s="2">
        <v>74594.99</v>
      </c>
      <c r="E226" s="2">
        <v>19071.08</v>
      </c>
      <c r="F226" s="3" t="s">
        <v>24</v>
      </c>
      <c r="G226" s="3" t="s">
        <v>24</v>
      </c>
      <c r="H226" s="3" t="s">
        <v>24</v>
      </c>
      <c r="I226" s="2">
        <v>196.99</v>
      </c>
      <c r="J226" s="3" t="s">
        <v>24</v>
      </c>
      <c r="K226" s="3" t="s">
        <v>24</v>
      </c>
      <c r="L226" s="3" t="s">
        <v>24</v>
      </c>
      <c r="M226" s="4">
        <v>93863.06</v>
      </c>
      <c r="N226" s="9">
        <v>1648.53</v>
      </c>
      <c r="O226" s="31">
        <f t="shared" si="12"/>
        <v>82.4265</v>
      </c>
      <c r="P226" s="32">
        <f t="shared" si="13"/>
        <v>987.5999999999999</v>
      </c>
      <c r="Q226" s="31">
        <f t="shared" si="14"/>
        <v>81404.4114</v>
      </c>
      <c r="R226" s="31">
        <f t="shared" si="15"/>
        <v>12458.6486</v>
      </c>
    </row>
    <row r="227" spans="1:18" ht="10.5">
      <c r="A227" s="33">
        <v>16</v>
      </c>
      <c r="B227" s="6" t="s">
        <v>459</v>
      </c>
      <c r="C227" s="1" t="s">
        <v>460</v>
      </c>
      <c r="D227" s="2">
        <v>249279.18</v>
      </c>
      <c r="E227" s="2">
        <v>62127.3</v>
      </c>
      <c r="F227" s="2">
        <v>6846.71</v>
      </c>
      <c r="G227" s="3" t="s">
        <v>24</v>
      </c>
      <c r="H227" s="2">
        <v>4140.79</v>
      </c>
      <c r="I227" s="2">
        <v>46925.71</v>
      </c>
      <c r="J227" s="2">
        <v>7234.68</v>
      </c>
      <c r="K227" s="2">
        <v>10218.1</v>
      </c>
      <c r="L227" s="3" t="s">
        <v>24</v>
      </c>
      <c r="M227" s="4">
        <v>386772.47</v>
      </c>
      <c r="N227" s="9">
        <v>4497.25</v>
      </c>
      <c r="O227" s="31">
        <f t="shared" si="12"/>
        <v>224.8625</v>
      </c>
      <c r="P227" s="32">
        <f t="shared" si="13"/>
        <v>987.5999999999999</v>
      </c>
      <c r="Q227" s="31">
        <f t="shared" si="14"/>
        <v>222074.205</v>
      </c>
      <c r="R227" s="31">
        <f t="shared" si="15"/>
        <v>164698.26499999998</v>
      </c>
    </row>
    <row r="228" spans="1:18" ht="10.5">
      <c r="A228" s="33">
        <v>16</v>
      </c>
      <c r="B228" s="6" t="s">
        <v>461</v>
      </c>
      <c r="C228" s="1" t="s">
        <v>462</v>
      </c>
      <c r="D228" s="2">
        <v>1220</v>
      </c>
      <c r="E228" s="2">
        <v>263.95</v>
      </c>
      <c r="F228" s="2">
        <v>839</v>
      </c>
      <c r="G228" s="3" t="s">
        <v>24</v>
      </c>
      <c r="H228" s="2">
        <v>1715.42</v>
      </c>
      <c r="I228" s="2">
        <v>19946.27</v>
      </c>
      <c r="J228" s="2">
        <v>3348.52</v>
      </c>
      <c r="K228" s="2">
        <v>1844.5</v>
      </c>
      <c r="L228" s="3" t="s">
        <v>24</v>
      </c>
      <c r="M228" s="4">
        <v>29177.66</v>
      </c>
      <c r="N228" s="9">
        <v>534.48</v>
      </c>
      <c r="O228" s="31">
        <f t="shared" si="12"/>
        <v>26.724000000000004</v>
      </c>
      <c r="P228" s="32">
        <f t="shared" si="13"/>
        <v>987.5999999999999</v>
      </c>
      <c r="Q228" s="31">
        <f t="shared" si="14"/>
        <v>26392.6224</v>
      </c>
      <c r="R228" s="31">
        <f t="shared" si="15"/>
        <v>2785.0375999999997</v>
      </c>
    </row>
    <row r="229" spans="1:18" ht="10.5">
      <c r="A229" s="33">
        <v>16</v>
      </c>
      <c r="B229" s="6" t="s">
        <v>463</v>
      </c>
      <c r="C229" s="1" t="s">
        <v>464</v>
      </c>
      <c r="D229" s="2">
        <v>24685.78</v>
      </c>
      <c r="E229" s="2">
        <v>7107.3</v>
      </c>
      <c r="F229" s="2">
        <v>1276.01</v>
      </c>
      <c r="G229" s="3" t="s">
        <v>24</v>
      </c>
      <c r="H229" s="2">
        <v>579.72</v>
      </c>
      <c r="I229" s="2">
        <v>4309</v>
      </c>
      <c r="J229" s="3" t="s">
        <v>24</v>
      </c>
      <c r="K229" s="2">
        <v>1145</v>
      </c>
      <c r="L229" s="3" t="s">
        <v>24</v>
      </c>
      <c r="M229" s="4">
        <v>39102.81</v>
      </c>
      <c r="N229" s="9">
        <v>776.4</v>
      </c>
      <c r="O229" s="31">
        <f t="shared" si="12"/>
        <v>38.82</v>
      </c>
      <c r="P229" s="32">
        <f t="shared" si="13"/>
        <v>987.5999999999999</v>
      </c>
      <c r="Q229" s="31">
        <f t="shared" si="14"/>
        <v>38338.632</v>
      </c>
      <c r="R229" s="31">
        <f t="shared" si="15"/>
        <v>764.1779999999999</v>
      </c>
    </row>
    <row r="230" spans="1:18" ht="10.5">
      <c r="A230" s="33">
        <v>16</v>
      </c>
      <c r="B230" s="6" t="s">
        <v>465</v>
      </c>
      <c r="C230" s="1" t="s">
        <v>466</v>
      </c>
      <c r="D230" s="2">
        <v>45736.84</v>
      </c>
      <c r="E230" s="2">
        <v>9973</v>
      </c>
      <c r="F230" s="3" t="s">
        <v>24</v>
      </c>
      <c r="G230" s="3" t="s">
        <v>24</v>
      </c>
      <c r="H230" s="3" t="s">
        <v>24</v>
      </c>
      <c r="I230" s="2">
        <v>2034.98</v>
      </c>
      <c r="J230" s="3" t="s">
        <v>24</v>
      </c>
      <c r="K230" s="2">
        <v>25</v>
      </c>
      <c r="L230" s="3" t="s">
        <v>24</v>
      </c>
      <c r="M230" s="4">
        <v>57769.82</v>
      </c>
      <c r="N230" s="9">
        <v>1168.8</v>
      </c>
      <c r="O230" s="31">
        <f t="shared" si="12"/>
        <v>58.44</v>
      </c>
      <c r="P230" s="32">
        <f t="shared" si="13"/>
        <v>987.5999999999999</v>
      </c>
      <c r="Q230" s="31">
        <f t="shared" si="14"/>
        <v>57715.34399999999</v>
      </c>
      <c r="R230" s="31">
        <f t="shared" si="15"/>
        <v>54.47600000000966</v>
      </c>
    </row>
    <row r="231" spans="1:18" ht="10.5">
      <c r="A231" s="33">
        <v>16</v>
      </c>
      <c r="B231" s="6" t="s">
        <v>467</v>
      </c>
      <c r="C231" s="1" t="s">
        <v>468</v>
      </c>
      <c r="D231" s="2">
        <v>18986.43</v>
      </c>
      <c r="E231" s="2">
        <v>4248.39</v>
      </c>
      <c r="F231" s="2">
        <v>69.18</v>
      </c>
      <c r="G231" s="3" t="s">
        <v>24</v>
      </c>
      <c r="H231" s="3" t="s">
        <v>24</v>
      </c>
      <c r="I231" s="3" t="s">
        <v>24</v>
      </c>
      <c r="J231" s="3" t="s">
        <v>24</v>
      </c>
      <c r="K231" s="2">
        <v>585</v>
      </c>
      <c r="L231" s="3" t="s">
        <v>24</v>
      </c>
      <c r="M231" s="4">
        <v>23889</v>
      </c>
      <c r="N231" s="9">
        <v>336.49</v>
      </c>
      <c r="O231" s="31">
        <f t="shared" si="12"/>
        <v>16.8245</v>
      </c>
      <c r="P231" s="32">
        <f t="shared" si="13"/>
        <v>987.5999999999999</v>
      </c>
      <c r="Q231" s="31">
        <f t="shared" si="14"/>
        <v>16615.8762</v>
      </c>
      <c r="R231" s="31">
        <f t="shared" si="15"/>
        <v>7273.123800000001</v>
      </c>
    </row>
    <row r="232" spans="1:18" ht="10.5">
      <c r="A232" s="33">
        <v>16</v>
      </c>
      <c r="B232" s="6" t="s">
        <v>469</v>
      </c>
      <c r="C232" s="1" t="s">
        <v>470</v>
      </c>
      <c r="D232" s="2">
        <v>37379.96</v>
      </c>
      <c r="E232" s="2">
        <v>8101.59</v>
      </c>
      <c r="F232" s="2">
        <v>4153.35</v>
      </c>
      <c r="G232" s="2">
        <v>777.17</v>
      </c>
      <c r="H232" s="2">
        <v>1139.23</v>
      </c>
      <c r="I232" s="2">
        <v>3168.74</v>
      </c>
      <c r="J232" s="3" t="s">
        <v>24</v>
      </c>
      <c r="K232" s="2">
        <v>4017.4</v>
      </c>
      <c r="L232" s="3" t="s">
        <v>24</v>
      </c>
      <c r="M232" s="4">
        <v>58737.44</v>
      </c>
      <c r="N232" s="9">
        <v>1291.37</v>
      </c>
      <c r="O232" s="31">
        <f t="shared" si="12"/>
        <v>64.5685</v>
      </c>
      <c r="P232" s="32">
        <f t="shared" si="13"/>
        <v>987.5999999999999</v>
      </c>
      <c r="Q232" s="31">
        <f t="shared" si="14"/>
        <v>63767.8506</v>
      </c>
      <c r="R232" s="31">
        <f t="shared" si="15"/>
        <v>-5030.410599999996</v>
      </c>
    </row>
    <row r="233" spans="1:18" ht="10.5">
      <c r="A233" s="33">
        <v>16</v>
      </c>
      <c r="B233" s="6" t="s">
        <v>471</v>
      </c>
      <c r="C233" s="1" t="s">
        <v>472</v>
      </c>
      <c r="D233" s="2">
        <v>18173.34</v>
      </c>
      <c r="E233" s="2">
        <v>4707.76</v>
      </c>
      <c r="F233" s="3" t="s">
        <v>24</v>
      </c>
      <c r="G233" s="3" t="s">
        <v>24</v>
      </c>
      <c r="H233" s="2">
        <v>128.25</v>
      </c>
      <c r="I233" s="2">
        <v>851.54</v>
      </c>
      <c r="J233" s="3" t="s">
        <v>24</v>
      </c>
      <c r="K233" s="2">
        <v>559</v>
      </c>
      <c r="L233" s="3" t="s">
        <v>24</v>
      </c>
      <c r="M233" s="4">
        <v>24419.89</v>
      </c>
      <c r="N233" s="9">
        <v>409.04</v>
      </c>
      <c r="O233" s="31">
        <f t="shared" si="12"/>
        <v>20.452</v>
      </c>
      <c r="P233" s="32">
        <f t="shared" si="13"/>
        <v>987.5999999999999</v>
      </c>
      <c r="Q233" s="31">
        <f t="shared" si="14"/>
        <v>20198.3952</v>
      </c>
      <c r="R233" s="31">
        <f t="shared" si="15"/>
        <v>4221.4948</v>
      </c>
    </row>
    <row r="234" spans="1:18" ht="10.5">
      <c r="A234" s="33">
        <v>16</v>
      </c>
      <c r="B234" s="6" t="s">
        <v>473</v>
      </c>
      <c r="C234" s="1" t="s">
        <v>474</v>
      </c>
      <c r="D234" s="2">
        <v>29228.52</v>
      </c>
      <c r="E234" s="2">
        <v>7202.86</v>
      </c>
      <c r="F234" s="2">
        <v>1651.5</v>
      </c>
      <c r="G234" s="3" t="s">
        <v>24</v>
      </c>
      <c r="H234" s="3" t="s">
        <v>24</v>
      </c>
      <c r="I234" s="2">
        <v>1434.37</v>
      </c>
      <c r="J234" s="3" t="s">
        <v>24</v>
      </c>
      <c r="K234" s="2">
        <v>556.69</v>
      </c>
      <c r="L234" s="3" t="s">
        <v>24</v>
      </c>
      <c r="M234" s="4">
        <v>40073.94</v>
      </c>
      <c r="N234" s="9">
        <v>494.57</v>
      </c>
      <c r="O234" s="31">
        <f t="shared" si="12"/>
        <v>24.7285</v>
      </c>
      <c r="P234" s="32">
        <f t="shared" si="13"/>
        <v>987.5999999999999</v>
      </c>
      <c r="Q234" s="31">
        <f t="shared" si="14"/>
        <v>24421.866599999998</v>
      </c>
      <c r="R234" s="31">
        <f t="shared" si="15"/>
        <v>15652.073400000005</v>
      </c>
    </row>
    <row r="235" spans="1:18" ht="10.5">
      <c r="A235" s="33">
        <v>16</v>
      </c>
      <c r="B235" s="6" t="s">
        <v>475</v>
      </c>
      <c r="C235" s="1" t="s">
        <v>476</v>
      </c>
      <c r="D235" s="2">
        <v>45623.85</v>
      </c>
      <c r="E235" s="2">
        <v>10152.83</v>
      </c>
      <c r="F235" s="2">
        <v>1505.49</v>
      </c>
      <c r="G235" s="3" t="s">
        <v>24</v>
      </c>
      <c r="H235" s="3" t="s">
        <v>24</v>
      </c>
      <c r="I235" s="2">
        <v>859.33</v>
      </c>
      <c r="J235" s="3" t="s">
        <v>24</v>
      </c>
      <c r="K235" s="2">
        <v>345</v>
      </c>
      <c r="L235" s="3" t="s">
        <v>24</v>
      </c>
      <c r="M235" s="4">
        <v>58486.5</v>
      </c>
      <c r="N235" s="9">
        <v>1108.77</v>
      </c>
      <c r="O235" s="31">
        <f t="shared" si="12"/>
        <v>55.438500000000005</v>
      </c>
      <c r="P235" s="32">
        <f t="shared" si="13"/>
        <v>987.5999999999999</v>
      </c>
      <c r="Q235" s="31">
        <f t="shared" si="14"/>
        <v>54751.0626</v>
      </c>
      <c r="R235" s="31">
        <f t="shared" si="15"/>
        <v>3735.4374000000025</v>
      </c>
    </row>
    <row r="236" spans="1:18" ht="10.5">
      <c r="A236" s="33">
        <v>16</v>
      </c>
      <c r="B236" s="6" t="s">
        <v>477</v>
      </c>
      <c r="C236" s="1" t="s">
        <v>478</v>
      </c>
      <c r="D236" s="2">
        <v>94355.63</v>
      </c>
      <c r="E236" s="2">
        <v>21773.6</v>
      </c>
      <c r="F236" s="2">
        <v>1310</v>
      </c>
      <c r="G236" s="3" t="s">
        <v>24</v>
      </c>
      <c r="H236" s="2">
        <v>1897.92</v>
      </c>
      <c r="I236" s="2">
        <v>221.36</v>
      </c>
      <c r="J236" s="3" t="s">
        <v>24</v>
      </c>
      <c r="K236" s="2">
        <v>7683.9</v>
      </c>
      <c r="L236" s="3" t="s">
        <v>24</v>
      </c>
      <c r="M236" s="4">
        <v>127242.41</v>
      </c>
      <c r="N236" s="9">
        <v>2302.16</v>
      </c>
      <c r="O236" s="31">
        <f t="shared" si="12"/>
        <v>115.108</v>
      </c>
      <c r="P236" s="32">
        <f t="shared" si="13"/>
        <v>987.5999999999999</v>
      </c>
      <c r="Q236" s="31">
        <f t="shared" si="14"/>
        <v>113680.6608</v>
      </c>
      <c r="R236" s="31">
        <f t="shared" si="15"/>
        <v>13561.749200000006</v>
      </c>
    </row>
    <row r="237" spans="1:18" ht="10.5">
      <c r="A237" s="33">
        <v>16</v>
      </c>
      <c r="B237" s="6" t="s">
        <v>479</v>
      </c>
      <c r="C237" s="1" t="s">
        <v>480</v>
      </c>
      <c r="D237" s="2">
        <v>768919.84</v>
      </c>
      <c r="E237" s="2">
        <v>187041.38</v>
      </c>
      <c r="F237" s="2">
        <v>3848</v>
      </c>
      <c r="G237" s="3" t="s">
        <v>24</v>
      </c>
      <c r="H237" s="2">
        <v>7201.54</v>
      </c>
      <c r="I237" s="2">
        <v>23624.71</v>
      </c>
      <c r="J237" s="3" t="s">
        <v>24</v>
      </c>
      <c r="K237" s="2">
        <v>604</v>
      </c>
      <c r="L237" s="3" t="s">
        <v>24</v>
      </c>
      <c r="M237" s="4">
        <v>991239.47</v>
      </c>
      <c r="N237" s="9">
        <v>9409.06</v>
      </c>
      <c r="O237" s="31">
        <f t="shared" si="12"/>
        <v>470.453</v>
      </c>
      <c r="P237" s="32">
        <f t="shared" si="13"/>
        <v>987.5999999999999</v>
      </c>
      <c r="Q237" s="31">
        <f t="shared" si="14"/>
        <v>464619.3827999999</v>
      </c>
      <c r="R237" s="31">
        <f t="shared" si="15"/>
        <v>526620.0872000001</v>
      </c>
    </row>
    <row r="238" spans="1:18" ht="10.5">
      <c r="A238" s="33">
        <v>16</v>
      </c>
      <c r="B238" s="6" t="s">
        <v>481</v>
      </c>
      <c r="C238" s="1" t="s">
        <v>482</v>
      </c>
      <c r="D238" s="2">
        <v>52249.82</v>
      </c>
      <c r="E238" s="2">
        <v>13586.27</v>
      </c>
      <c r="F238" s="3" t="s">
        <v>24</v>
      </c>
      <c r="G238" s="3" t="s">
        <v>24</v>
      </c>
      <c r="H238" s="2">
        <v>1200</v>
      </c>
      <c r="I238" s="2">
        <v>1000.5</v>
      </c>
      <c r="J238" s="3" t="s">
        <v>24</v>
      </c>
      <c r="K238" s="2">
        <v>75</v>
      </c>
      <c r="L238" s="3" t="s">
        <v>24</v>
      </c>
      <c r="M238" s="4">
        <v>68111.59</v>
      </c>
      <c r="N238" s="9">
        <v>836.31</v>
      </c>
      <c r="O238" s="31">
        <f t="shared" si="12"/>
        <v>41.8155</v>
      </c>
      <c r="P238" s="32">
        <f t="shared" si="13"/>
        <v>987.5999999999999</v>
      </c>
      <c r="Q238" s="31">
        <f t="shared" si="14"/>
        <v>41296.987799999995</v>
      </c>
      <c r="R238" s="31">
        <f t="shared" si="15"/>
        <v>26814.6022</v>
      </c>
    </row>
    <row r="239" spans="1:18" ht="10.5">
      <c r="A239" s="33">
        <v>16</v>
      </c>
      <c r="B239" s="6" t="s">
        <v>483</v>
      </c>
      <c r="C239" s="1" t="s">
        <v>484</v>
      </c>
      <c r="D239" s="2">
        <v>45763.53</v>
      </c>
      <c r="E239" s="2">
        <v>10130.78</v>
      </c>
      <c r="F239" s="2">
        <v>1766</v>
      </c>
      <c r="G239" s="3" t="s">
        <v>24</v>
      </c>
      <c r="H239" s="2">
        <v>2045.43</v>
      </c>
      <c r="I239" s="2">
        <v>4704.35</v>
      </c>
      <c r="J239" s="3" t="s">
        <v>24</v>
      </c>
      <c r="K239" s="2">
        <v>25</v>
      </c>
      <c r="L239" s="3" t="s">
        <v>24</v>
      </c>
      <c r="M239" s="4">
        <v>64435.09</v>
      </c>
      <c r="N239" s="9">
        <v>1197.21</v>
      </c>
      <c r="O239" s="31">
        <f t="shared" si="12"/>
        <v>59.8605</v>
      </c>
      <c r="P239" s="32">
        <f t="shared" si="13"/>
        <v>987.5999999999999</v>
      </c>
      <c r="Q239" s="31">
        <f t="shared" si="14"/>
        <v>59118.229799999994</v>
      </c>
      <c r="R239" s="31">
        <f t="shared" si="15"/>
        <v>5316.860200000003</v>
      </c>
    </row>
    <row r="240" spans="1:18" ht="10.5">
      <c r="A240" s="33">
        <v>16</v>
      </c>
      <c r="B240" s="6" t="s">
        <v>485</v>
      </c>
      <c r="C240" s="1" t="s">
        <v>486</v>
      </c>
      <c r="D240" s="2">
        <v>437519.64</v>
      </c>
      <c r="E240" s="2">
        <v>105870.38</v>
      </c>
      <c r="F240" s="2">
        <v>1446.33</v>
      </c>
      <c r="G240" s="3" t="s">
        <v>24</v>
      </c>
      <c r="H240" s="2">
        <v>300</v>
      </c>
      <c r="I240" s="2">
        <v>2601.92</v>
      </c>
      <c r="J240" s="3" t="s">
        <v>24</v>
      </c>
      <c r="K240" s="2">
        <v>2400</v>
      </c>
      <c r="L240" s="3" t="s">
        <v>24</v>
      </c>
      <c r="M240" s="4">
        <v>550138.27</v>
      </c>
      <c r="N240" s="9">
        <v>1841.6</v>
      </c>
      <c r="O240" s="31">
        <f t="shared" si="12"/>
        <v>92.08</v>
      </c>
      <c r="P240" s="32">
        <f t="shared" si="13"/>
        <v>987.5999999999999</v>
      </c>
      <c r="Q240" s="31">
        <f t="shared" si="14"/>
        <v>90938.20799999998</v>
      </c>
      <c r="R240" s="31">
        <f t="shared" si="15"/>
        <v>459200.06200000003</v>
      </c>
    </row>
    <row r="241" spans="1:18" ht="10.5">
      <c r="A241" s="33">
        <v>16</v>
      </c>
      <c r="B241" s="6" t="s">
        <v>487</v>
      </c>
      <c r="C241" s="1" t="s">
        <v>488</v>
      </c>
      <c r="D241" s="2">
        <v>1112073.3</v>
      </c>
      <c r="E241" s="2">
        <v>278021.69</v>
      </c>
      <c r="F241" s="2">
        <v>4237.5</v>
      </c>
      <c r="G241" s="2">
        <v>1250</v>
      </c>
      <c r="H241" s="2">
        <v>11091.48</v>
      </c>
      <c r="I241" s="2">
        <v>20448.36</v>
      </c>
      <c r="J241" s="3" t="s">
        <v>24</v>
      </c>
      <c r="K241" s="2">
        <v>4050</v>
      </c>
      <c r="L241" s="3" t="s">
        <v>24</v>
      </c>
      <c r="M241" s="4">
        <v>1431172.33</v>
      </c>
      <c r="N241" s="9">
        <v>21035.57</v>
      </c>
      <c r="O241" s="31">
        <f t="shared" si="12"/>
        <v>1051.7785000000001</v>
      </c>
      <c r="P241" s="32">
        <f t="shared" si="13"/>
        <v>987.5999999999999</v>
      </c>
      <c r="Q241" s="31">
        <f t="shared" si="14"/>
        <v>1038736.4466</v>
      </c>
      <c r="R241" s="31">
        <f t="shared" si="15"/>
        <v>392435.88340000005</v>
      </c>
    </row>
    <row r="242" spans="1:18" ht="10.5">
      <c r="A242" s="33">
        <v>16</v>
      </c>
      <c r="B242" s="6" t="s">
        <v>489</v>
      </c>
      <c r="C242" s="1" t="s">
        <v>490</v>
      </c>
      <c r="D242" s="2">
        <v>55057</v>
      </c>
      <c r="E242" s="2">
        <v>14496.29</v>
      </c>
      <c r="F242" s="2">
        <v>1200</v>
      </c>
      <c r="G242" s="3" t="s">
        <v>24</v>
      </c>
      <c r="H242" s="3" t="s">
        <v>24</v>
      </c>
      <c r="I242" s="2">
        <v>2114.53</v>
      </c>
      <c r="J242" s="3" t="s">
        <v>24</v>
      </c>
      <c r="K242" s="2">
        <v>410</v>
      </c>
      <c r="L242" s="3" t="s">
        <v>24</v>
      </c>
      <c r="M242" s="4">
        <v>73277.82</v>
      </c>
      <c r="N242" s="9">
        <v>1110.6</v>
      </c>
      <c r="O242" s="31">
        <f t="shared" si="12"/>
        <v>55.53</v>
      </c>
      <c r="P242" s="32">
        <f t="shared" si="13"/>
        <v>987.5999999999999</v>
      </c>
      <c r="Q242" s="31">
        <f t="shared" si="14"/>
        <v>54841.42799999999</v>
      </c>
      <c r="R242" s="31">
        <f t="shared" si="15"/>
        <v>18436.392000000014</v>
      </c>
    </row>
    <row r="243" spans="1:18" ht="10.5">
      <c r="A243" s="33">
        <v>16</v>
      </c>
      <c r="B243" s="6" t="s">
        <v>491</v>
      </c>
      <c r="C243" s="1" t="s">
        <v>492</v>
      </c>
      <c r="D243" s="2">
        <v>60292.28</v>
      </c>
      <c r="E243" s="2">
        <v>5090.68</v>
      </c>
      <c r="F243" s="2">
        <v>26282.86</v>
      </c>
      <c r="G243" s="3" t="s">
        <v>24</v>
      </c>
      <c r="H243" s="2">
        <v>2942.24</v>
      </c>
      <c r="I243" s="2">
        <v>788.54</v>
      </c>
      <c r="J243" s="3" t="s">
        <v>24</v>
      </c>
      <c r="K243" s="2">
        <v>749</v>
      </c>
      <c r="L243" s="3" t="s">
        <v>24</v>
      </c>
      <c r="M243" s="4">
        <v>96145.6</v>
      </c>
      <c r="N243" s="9">
        <v>0</v>
      </c>
      <c r="O243" s="31">
        <f t="shared" si="12"/>
        <v>0</v>
      </c>
      <c r="P243" s="32">
        <f t="shared" si="13"/>
        <v>987.5999999999999</v>
      </c>
      <c r="Q243" s="31">
        <f t="shared" si="14"/>
        <v>0</v>
      </c>
      <c r="R243" s="31">
        <f t="shared" si="15"/>
        <v>96145.6</v>
      </c>
    </row>
    <row r="244" spans="1:18" ht="10.5">
      <c r="A244" s="33">
        <v>16</v>
      </c>
      <c r="B244" s="6" t="s">
        <v>493</v>
      </c>
      <c r="C244" s="1" t="s">
        <v>494</v>
      </c>
      <c r="D244" s="2">
        <v>56053.05</v>
      </c>
      <c r="E244" s="2">
        <v>14043.68</v>
      </c>
      <c r="F244" s="3" t="s">
        <v>24</v>
      </c>
      <c r="G244" s="3" t="s">
        <v>24</v>
      </c>
      <c r="H244" s="3" t="s">
        <v>24</v>
      </c>
      <c r="I244" s="2">
        <v>927.27</v>
      </c>
      <c r="J244" s="3" t="s">
        <v>24</v>
      </c>
      <c r="K244" s="2">
        <v>395</v>
      </c>
      <c r="L244" s="3" t="s">
        <v>24</v>
      </c>
      <c r="M244" s="4">
        <v>71419</v>
      </c>
      <c r="N244" s="9">
        <v>1250.8</v>
      </c>
      <c r="O244" s="31">
        <f t="shared" si="12"/>
        <v>62.54</v>
      </c>
      <c r="P244" s="32">
        <f t="shared" si="13"/>
        <v>987.5999999999999</v>
      </c>
      <c r="Q244" s="31">
        <f t="shared" si="14"/>
        <v>61764.50399999999</v>
      </c>
      <c r="R244" s="31">
        <f t="shared" si="15"/>
        <v>9654.496000000006</v>
      </c>
    </row>
    <row r="245" spans="1:18" ht="10.5">
      <c r="A245" s="33">
        <v>16</v>
      </c>
      <c r="B245" s="6" t="s">
        <v>495</v>
      </c>
      <c r="C245" s="1" t="s">
        <v>496</v>
      </c>
      <c r="D245" s="2">
        <v>157064.55</v>
      </c>
      <c r="E245" s="2">
        <v>38544.51</v>
      </c>
      <c r="F245" s="2">
        <v>5120</v>
      </c>
      <c r="G245" s="3" t="s">
        <v>24</v>
      </c>
      <c r="H245" s="2">
        <v>771.96</v>
      </c>
      <c r="I245" s="2">
        <v>11243.6</v>
      </c>
      <c r="J245" s="3" t="s">
        <v>24</v>
      </c>
      <c r="K245" s="2">
        <v>594</v>
      </c>
      <c r="L245" s="3" t="s">
        <v>24</v>
      </c>
      <c r="M245" s="4">
        <v>213338.62</v>
      </c>
      <c r="N245" s="9">
        <v>3245.96</v>
      </c>
      <c r="O245" s="31">
        <f t="shared" si="12"/>
        <v>162.298</v>
      </c>
      <c r="P245" s="32">
        <f t="shared" si="13"/>
        <v>987.5999999999999</v>
      </c>
      <c r="Q245" s="31">
        <f t="shared" si="14"/>
        <v>160285.5048</v>
      </c>
      <c r="R245" s="31">
        <f t="shared" si="15"/>
        <v>53053.1152</v>
      </c>
    </row>
    <row r="246" spans="1:18" ht="10.5">
      <c r="A246" s="33">
        <v>16</v>
      </c>
      <c r="B246" s="6" t="s">
        <v>497</v>
      </c>
      <c r="C246" s="1" t="s">
        <v>498</v>
      </c>
      <c r="D246" s="2">
        <v>22262.5</v>
      </c>
      <c r="E246" s="2">
        <v>4997.51</v>
      </c>
      <c r="F246" s="3" t="s">
        <v>24</v>
      </c>
      <c r="G246" s="2">
        <v>130.94</v>
      </c>
      <c r="H246" s="3" t="s">
        <v>24</v>
      </c>
      <c r="I246" s="3" t="s">
        <v>24</v>
      </c>
      <c r="J246" s="3" t="s">
        <v>24</v>
      </c>
      <c r="K246" s="2">
        <v>413.5</v>
      </c>
      <c r="L246" s="3" t="s">
        <v>24</v>
      </c>
      <c r="M246" s="4">
        <v>27804.45</v>
      </c>
      <c r="N246" s="9">
        <v>437.74</v>
      </c>
      <c r="O246" s="31">
        <f t="shared" si="12"/>
        <v>21.887</v>
      </c>
      <c r="P246" s="32">
        <f t="shared" si="13"/>
        <v>987.5999999999999</v>
      </c>
      <c r="Q246" s="31">
        <f t="shared" si="14"/>
        <v>21615.601199999997</v>
      </c>
      <c r="R246" s="31">
        <f t="shared" si="15"/>
        <v>6188.848800000003</v>
      </c>
    </row>
    <row r="247" spans="1:18" ht="10.5">
      <c r="A247" s="33">
        <v>16</v>
      </c>
      <c r="B247" s="6" t="s">
        <v>499</v>
      </c>
      <c r="C247" s="1" t="s">
        <v>500</v>
      </c>
      <c r="D247" s="2">
        <v>44434.43</v>
      </c>
      <c r="E247" s="2">
        <v>11405.39</v>
      </c>
      <c r="F247" s="2">
        <v>1018.7</v>
      </c>
      <c r="G247" s="3" t="s">
        <v>24</v>
      </c>
      <c r="H247" s="3" t="s">
        <v>24</v>
      </c>
      <c r="I247" s="2">
        <v>271.72</v>
      </c>
      <c r="J247" s="3" t="s">
        <v>24</v>
      </c>
      <c r="K247" s="2">
        <v>306</v>
      </c>
      <c r="L247" s="3" t="s">
        <v>24</v>
      </c>
      <c r="M247" s="4">
        <v>57436.24</v>
      </c>
      <c r="N247" s="9">
        <v>683.28</v>
      </c>
      <c r="O247" s="31">
        <f t="shared" si="12"/>
        <v>34.164</v>
      </c>
      <c r="P247" s="32">
        <f t="shared" si="13"/>
        <v>987.5999999999999</v>
      </c>
      <c r="Q247" s="31">
        <f t="shared" si="14"/>
        <v>33740.3664</v>
      </c>
      <c r="R247" s="31">
        <f t="shared" si="15"/>
        <v>23695.8736</v>
      </c>
    </row>
    <row r="248" spans="1:18" ht="10.5">
      <c r="A248" s="33">
        <v>16</v>
      </c>
      <c r="B248" s="6" t="s">
        <v>501</v>
      </c>
      <c r="C248" s="1" t="s">
        <v>502</v>
      </c>
      <c r="D248" s="2">
        <v>49375</v>
      </c>
      <c r="E248" s="2">
        <v>11235.36</v>
      </c>
      <c r="F248" s="3" t="s">
        <v>24</v>
      </c>
      <c r="G248" s="3" t="s">
        <v>24</v>
      </c>
      <c r="H248" s="2">
        <v>495.96</v>
      </c>
      <c r="I248" s="2">
        <v>9050.74</v>
      </c>
      <c r="J248" s="3" t="s">
        <v>24</v>
      </c>
      <c r="K248" s="2">
        <v>949.5</v>
      </c>
      <c r="L248" s="3" t="s">
        <v>24</v>
      </c>
      <c r="M248" s="4">
        <v>71106.56</v>
      </c>
      <c r="N248" s="9">
        <v>1357.51</v>
      </c>
      <c r="O248" s="31">
        <f t="shared" si="12"/>
        <v>67.8755</v>
      </c>
      <c r="P248" s="32">
        <f t="shared" si="13"/>
        <v>987.5999999999999</v>
      </c>
      <c r="Q248" s="31">
        <f t="shared" si="14"/>
        <v>67033.8438</v>
      </c>
      <c r="R248" s="31">
        <f t="shared" si="15"/>
        <v>4072.7161999999953</v>
      </c>
    </row>
    <row r="249" spans="1:18" ht="10.5">
      <c r="A249" s="33">
        <v>16</v>
      </c>
      <c r="B249" s="6" t="s">
        <v>503</v>
      </c>
      <c r="C249" s="1" t="s">
        <v>504</v>
      </c>
      <c r="D249" s="2">
        <v>44850</v>
      </c>
      <c r="E249" s="2">
        <v>9932.03</v>
      </c>
      <c r="F249" s="3" t="s">
        <v>24</v>
      </c>
      <c r="G249" s="3" t="s">
        <v>24</v>
      </c>
      <c r="H249" s="3" t="s">
        <v>24</v>
      </c>
      <c r="I249" s="2">
        <v>2600.76</v>
      </c>
      <c r="J249" s="3" t="s">
        <v>24</v>
      </c>
      <c r="K249" s="2">
        <v>136</v>
      </c>
      <c r="L249" s="3" t="s">
        <v>24</v>
      </c>
      <c r="M249" s="4">
        <v>57518.79</v>
      </c>
      <c r="N249" s="9">
        <v>750.52</v>
      </c>
      <c r="O249" s="31">
        <f t="shared" si="12"/>
        <v>37.526</v>
      </c>
      <c r="P249" s="32">
        <f t="shared" si="13"/>
        <v>987.5999999999999</v>
      </c>
      <c r="Q249" s="31">
        <f t="shared" si="14"/>
        <v>37060.6776</v>
      </c>
      <c r="R249" s="31">
        <f t="shared" si="15"/>
        <v>20458.112399999998</v>
      </c>
    </row>
    <row r="250" spans="1:18" ht="10.5">
      <c r="A250" s="33">
        <v>16</v>
      </c>
      <c r="B250" s="6" t="s">
        <v>505</v>
      </c>
      <c r="C250" s="1" t="s">
        <v>506</v>
      </c>
      <c r="D250" s="2">
        <v>43175</v>
      </c>
      <c r="E250" s="2">
        <v>11017.01</v>
      </c>
      <c r="F250" s="3" t="s">
        <v>24</v>
      </c>
      <c r="G250" s="3" t="s">
        <v>24</v>
      </c>
      <c r="H250" s="3" t="s">
        <v>24</v>
      </c>
      <c r="I250" s="3" t="s">
        <v>24</v>
      </c>
      <c r="J250" s="3" t="s">
        <v>24</v>
      </c>
      <c r="K250" s="2">
        <v>424.5</v>
      </c>
      <c r="L250" s="3" t="s">
        <v>24</v>
      </c>
      <c r="M250" s="4">
        <v>54616.51</v>
      </c>
      <c r="N250" s="9">
        <v>842.67</v>
      </c>
      <c r="O250" s="31">
        <f t="shared" si="12"/>
        <v>42.1335</v>
      </c>
      <c r="P250" s="32">
        <f t="shared" si="13"/>
        <v>987.5999999999999</v>
      </c>
      <c r="Q250" s="31">
        <f t="shared" si="14"/>
        <v>41611.044599999994</v>
      </c>
      <c r="R250" s="31">
        <f t="shared" si="15"/>
        <v>13005.465400000008</v>
      </c>
    </row>
    <row r="251" spans="1:18" ht="10.5">
      <c r="A251" s="33">
        <v>16</v>
      </c>
      <c r="B251" s="6" t="s">
        <v>507</v>
      </c>
      <c r="C251" s="1" t="s">
        <v>508</v>
      </c>
      <c r="D251" s="2">
        <v>164513.39</v>
      </c>
      <c r="E251" s="2">
        <v>41088.96</v>
      </c>
      <c r="F251" s="2">
        <v>675</v>
      </c>
      <c r="G251" s="3" t="s">
        <v>24</v>
      </c>
      <c r="H251" s="2">
        <v>798.71</v>
      </c>
      <c r="I251" s="2">
        <v>1801.5</v>
      </c>
      <c r="J251" s="3" t="s">
        <v>24</v>
      </c>
      <c r="K251" s="2">
        <v>510</v>
      </c>
      <c r="L251" s="3" t="s">
        <v>24</v>
      </c>
      <c r="M251" s="4">
        <v>209387.56</v>
      </c>
      <c r="N251" s="9">
        <v>4141.32</v>
      </c>
      <c r="O251" s="31">
        <f t="shared" si="12"/>
        <v>207.066</v>
      </c>
      <c r="P251" s="32">
        <f t="shared" si="13"/>
        <v>987.5999999999999</v>
      </c>
      <c r="Q251" s="31">
        <f t="shared" si="14"/>
        <v>204498.3816</v>
      </c>
      <c r="R251" s="31">
        <f t="shared" si="15"/>
        <v>4889.178400000004</v>
      </c>
    </row>
    <row r="252" spans="1:18" ht="10.5">
      <c r="A252" s="33">
        <v>16</v>
      </c>
      <c r="B252" s="6" t="s">
        <v>509</v>
      </c>
      <c r="C252" s="1" t="s">
        <v>510</v>
      </c>
      <c r="D252" s="2">
        <v>60750</v>
      </c>
      <c r="E252" s="2">
        <v>4684.58</v>
      </c>
      <c r="F252" s="2">
        <v>380</v>
      </c>
      <c r="G252" s="3" t="s">
        <v>24</v>
      </c>
      <c r="H252" s="2">
        <v>3484.3</v>
      </c>
      <c r="I252" s="2">
        <v>202.93</v>
      </c>
      <c r="J252" s="3" t="s">
        <v>24</v>
      </c>
      <c r="K252" s="2">
        <v>1090</v>
      </c>
      <c r="L252" s="3" t="s">
        <v>24</v>
      </c>
      <c r="M252" s="4">
        <v>70591.81</v>
      </c>
      <c r="N252" s="9">
        <v>0</v>
      </c>
      <c r="O252" s="31">
        <f t="shared" si="12"/>
        <v>0</v>
      </c>
      <c r="P252" s="32">
        <f t="shared" si="13"/>
        <v>987.5999999999999</v>
      </c>
      <c r="Q252" s="31">
        <f t="shared" si="14"/>
        <v>0</v>
      </c>
      <c r="R252" s="31">
        <f t="shared" si="15"/>
        <v>70591.81</v>
      </c>
    </row>
    <row r="253" spans="1:18" ht="10.5">
      <c r="A253" s="33">
        <v>16</v>
      </c>
      <c r="B253" s="6" t="s">
        <v>511</v>
      </c>
      <c r="C253" s="1" t="s">
        <v>512</v>
      </c>
      <c r="D253" s="2">
        <v>28655.26</v>
      </c>
      <c r="E253" s="2">
        <v>7658.5</v>
      </c>
      <c r="F253" s="3" t="s">
        <v>24</v>
      </c>
      <c r="G253" s="3" t="s">
        <v>24</v>
      </c>
      <c r="H253" s="3" t="s">
        <v>24</v>
      </c>
      <c r="I253" s="2">
        <v>1000</v>
      </c>
      <c r="J253" s="3" t="s">
        <v>24</v>
      </c>
      <c r="K253" s="2">
        <v>660</v>
      </c>
      <c r="L253" s="3" t="s">
        <v>24</v>
      </c>
      <c r="M253" s="4">
        <v>37973.76</v>
      </c>
      <c r="N253" s="9">
        <v>375.75</v>
      </c>
      <c r="O253" s="31">
        <f t="shared" si="12"/>
        <v>18.7875</v>
      </c>
      <c r="P253" s="32">
        <f t="shared" si="13"/>
        <v>987.5999999999999</v>
      </c>
      <c r="Q253" s="31">
        <f t="shared" si="14"/>
        <v>18554.535</v>
      </c>
      <c r="R253" s="31">
        <f t="shared" si="15"/>
        <v>19419.225000000002</v>
      </c>
    </row>
    <row r="254" spans="1:18" ht="10.5">
      <c r="A254" s="33">
        <v>16</v>
      </c>
      <c r="B254" s="6" t="s">
        <v>513</v>
      </c>
      <c r="C254" s="1" t="s">
        <v>514</v>
      </c>
      <c r="D254" s="2">
        <v>43500</v>
      </c>
      <c r="E254" s="2">
        <v>9397.65</v>
      </c>
      <c r="F254" s="3" t="s">
        <v>24</v>
      </c>
      <c r="G254" s="3" t="s">
        <v>24</v>
      </c>
      <c r="H254" s="2">
        <v>543.77</v>
      </c>
      <c r="I254" s="2">
        <v>1859.77</v>
      </c>
      <c r="J254" s="3" t="s">
        <v>24</v>
      </c>
      <c r="K254" s="2">
        <v>509.9</v>
      </c>
      <c r="L254" s="3" t="s">
        <v>24</v>
      </c>
      <c r="M254" s="4">
        <v>55811.09</v>
      </c>
      <c r="N254" s="9">
        <v>604.85</v>
      </c>
      <c r="O254" s="31">
        <f t="shared" si="12"/>
        <v>30.242500000000003</v>
      </c>
      <c r="P254" s="32">
        <f t="shared" si="13"/>
        <v>987.5999999999999</v>
      </c>
      <c r="Q254" s="31">
        <f t="shared" si="14"/>
        <v>29867.493000000002</v>
      </c>
      <c r="R254" s="31">
        <f t="shared" si="15"/>
        <v>25943.596999999994</v>
      </c>
    </row>
    <row r="255" spans="1:18" ht="10.5">
      <c r="A255" s="33">
        <v>16</v>
      </c>
      <c r="B255" s="6" t="s">
        <v>515</v>
      </c>
      <c r="C255" s="1" t="s">
        <v>516</v>
      </c>
      <c r="D255" s="2">
        <v>33455</v>
      </c>
      <c r="E255" s="2">
        <v>7671.79</v>
      </c>
      <c r="F255" s="2">
        <v>2667.4</v>
      </c>
      <c r="G255" s="3" t="s">
        <v>24</v>
      </c>
      <c r="H255" s="2">
        <v>69.3</v>
      </c>
      <c r="I255" s="2">
        <v>2337.13</v>
      </c>
      <c r="J255" s="3" t="s">
        <v>24</v>
      </c>
      <c r="K255" s="2">
        <v>1496</v>
      </c>
      <c r="L255" s="3" t="s">
        <v>24</v>
      </c>
      <c r="M255" s="4">
        <v>47696.62</v>
      </c>
      <c r="N255" s="9">
        <v>856.58</v>
      </c>
      <c r="O255" s="31">
        <f t="shared" si="12"/>
        <v>42.82900000000001</v>
      </c>
      <c r="P255" s="32">
        <f t="shared" si="13"/>
        <v>987.5999999999999</v>
      </c>
      <c r="Q255" s="31">
        <f t="shared" si="14"/>
        <v>42297.9204</v>
      </c>
      <c r="R255" s="31">
        <f t="shared" si="15"/>
        <v>5398.6996</v>
      </c>
    </row>
    <row r="256" spans="1:18" ht="10.5">
      <c r="A256" s="33">
        <v>16</v>
      </c>
      <c r="B256" s="6" t="s">
        <v>517</v>
      </c>
      <c r="C256" s="1" t="s">
        <v>518</v>
      </c>
      <c r="D256" s="2">
        <v>56784.03</v>
      </c>
      <c r="E256" s="2">
        <v>14017.37</v>
      </c>
      <c r="F256" s="2">
        <v>5605.2</v>
      </c>
      <c r="G256" s="3" t="s">
        <v>24</v>
      </c>
      <c r="H256" s="2">
        <v>852.74</v>
      </c>
      <c r="I256" s="2">
        <v>19025.57</v>
      </c>
      <c r="J256" s="2">
        <v>14076.6</v>
      </c>
      <c r="K256" s="2">
        <v>5115.78</v>
      </c>
      <c r="L256" s="3" t="s">
        <v>24</v>
      </c>
      <c r="M256" s="4">
        <v>115477.29</v>
      </c>
      <c r="N256" s="9">
        <v>2081</v>
      </c>
      <c r="O256" s="31">
        <f t="shared" si="12"/>
        <v>104.05000000000001</v>
      </c>
      <c r="P256" s="32">
        <f t="shared" si="13"/>
        <v>987.5999999999999</v>
      </c>
      <c r="Q256" s="31">
        <f t="shared" si="14"/>
        <v>102759.78</v>
      </c>
      <c r="R256" s="31">
        <f t="shared" si="15"/>
        <v>12717.509999999995</v>
      </c>
    </row>
    <row r="257" spans="1:18" ht="10.5">
      <c r="A257" s="33">
        <v>16</v>
      </c>
      <c r="B257" s="6" t="s">
        <v>519</v>
      </c>
      <c r="C257" s="1" t="s">
        <v>520</v>
      </c>
      <c r="D257" s="2">
        <v>21297.04</v>
      </c>
      <c r="E257" s="2">
        <v>5825.94</v>
      </c>
      <c r="F257" s="2">
        <v>1139.4</v>
      </c>
      <c r="G257" s="3" t="s">
        <v>24</v>
      </c>
      <c r="H257" s="3" t="s">
        <v>24</v>
      </c>
      <c r="I257" s="3" t="s">
        <v>24</v>
      </c>
      <c r="J257" s="3" t="s">
        <v>24</v>
      </c>
      <c r="K257" s="2">
        <v>310</v>
      </c>
      <c r="L257" s="3" t="s">
        <v>24</v>
      </c>
      <c r="M257" s="4">
        <v>28572.38</v>
      </c>
      <c r="N257" s="9">
        <v>422.44</v>
      </c>
      <c r="O257" s="31">
        <f t="shared" si="12"/>
        <v>21.122</v>
      </c>
      <c r="P257" s="32">
        <f t="shared" si="13"/>
        <v>987.5999999999999</v>
      </c>
      <c r="Q257" s="31">
        <f t="shared" si="14"/>
        <v>20860.087199999998</v>
      </c>
      <c r="R257" s="31">
        <f t="shared" si="15"/>
        <v>7712.292800000003</v>
      </c>
    </row>
    <row r="258" spans="1:18" ht="10.5">
      <c r="A258" s="33">
        <v>16</v>
      </c>
      <c r="B258" s="6" t="s">
        <v>521</v>
      </c>
      <c r="C258" s="1" t="s">
        <v>522</v>
      </c>
      <c r="D258" s="2">
        <v>62898.98</v>
      </c>
      <c r="E258" s="2">
        <v>15150.52</v>
      </c>
      <c r="F258" s="3" t="s">
        <v>24</v>
      </c>
      <c r="G258" s="3" t="s">
        <v>24</v>
      </c>
      <c r="H258" s="2">
        <v>2179.08</v>
      </c>
      <c r="I258" s="2">
        <v>505.2</v>
      </c>
      <c r="J258" s="3" t="s">
        <v>24</v>
      </c>
      <c r="K258" s="2">
        <v>170</v>
      </c>
      <c r="L258" s="3" t="s">
        <v>24</v>
      </c>
      <c r="M258" s="4">
        <v>80903.78</v>
      </c>
      <c r="N258" s="9">
        <v>793.94</v>
      </c>
      <c r="O258" s="31">
        <f t="shared" si="12"/>
        <v>39.697</v>
      </c>
      <c r="P258" s="32">
        <f t="shared" si="13"/>
        <v>987.5999999999999</v>
      </c>
      <c r="Q258" s="31">
        <f t="shared" si="14"/>
        <v>39204.7572</v>
      </c>
      <c r="R258" s="31">
        <f t="shared" si="15"/>
        <v>41699.0228</v>
      </c>
    </row>
    <row r="259" spans="1:18" ht="10.5">
      <c r="A259" s="46" t="s">
        <v>523</v>
      </c>
      <c r="B259" s="47"/>
      <c r="C259" s="48"/>
      <c r="D259" s="4">
        <v>27283863.58</v>
      </c>
      <c r="E259" s="4">
        <v>6794778.29</v>
      </c>
      <c r="F259" s="4">
        <v>686019.4</v>
      </c>
      <c r="G259" s="4">
        <v>25909.08</v>
      </c>
      <c r="H259" s="4">
        <v>509485.38</v>
      </c>
      <c r="I259" s="4">
        <v>1684750.06</v>
      </c>
      <c r="J259" s="4">
        <v>81762.66</v>
      </c>
      <c r="K259" s="4">
        <v>350130.83</v>
      </c>
      <c r="L259" s="4">
        <v>4200</v>
      </c>
      <c r="M259" s="4">
        <v>37420899.28</v>
      </c>
      <c r="N259" s="34">
        <f>SUM(N9:N258)</f>
        <v>464283.1448517932</v>
      </c>
      <c r="O259" s="34">
        <f>SUM(O9:O258)</f>
        <v>23214.157242589656</v>
      </c>
      <c r="P259" s="35"/>
      <c r="Q259" s="34">
        <f>SUM(Q9:Q258)</f>
        <v>22926301.692781568</v>
      </c>
      <c r="R259" s="34">
        <f>SUM(R9:R258)</f>
        <v>14494597.587218443</v>
      </c>
    </row>
    <row r="260" spans="1:13" ht="10.5">
      <c r="A260" s="40">
        <v>42703</v>
      </c>
      <c r="B260" s="41"/>
      <c r="C260" s="41"/>
      <c r="D260" s="41"/>
      <c r="E260" s="41"/>
      <c r="F260" s="42" t="s">
        <v>547</v>
      </c>
      <c r="G260" s="41"/>
      <c r="H260" s="41"/>
      <c r="I260" s="41"/>
      <c r="J260" s="43">
        <v>0.61568287</v>
      </c>
      <c r="K260" s="41"/>
      <c r="L260" s="41"/>
      <c r="M260" s="41"/>
    </row>
    <row r="262" spans="13:18" ht="12.75" customHeight="1">
      <c r="M262" s="37"/>
      <c r="N262" s="37"/>
      <c r="O262" s="37"/>
      <c r="P262" s="37"/>
      <c r="Q262" s="37"/>
      <c r="R262" s="37"/>
    </row>
    <row r="264" spans="13:18" ht="12.75" customHeight="1">
      <c r="M264" s="37"/>
      <c r="N264" s="37"/>
      <c r="O264" s="37"/>
      <c r="P264" s="37"/>
      <c r="Q264" s="37"/>
      <c r="R264" s="37"/>
    </row>
  </sheetData>
  <sheetProtection/>
  <autoFilter ref="N1:N260"/>
  <mergeCells count="11">
    <mergeCell ref="A260:E260"/>
    <mergeCell ref="F260:I260"/>
    <mergeCell ref="J260:M260"/>
    <mergeCell ref="A6:M6"/>
    <mergeCell ref="M7:M8"/>
    <mergeCell ref="A259:C259"/>
    <mergeCell ref="A1:M1"/>
    <mergeCell ref="A2:M2"/>
    <mergeCell ref="A3:M3"/>
    <mergeCell ref="A4:M4"/>
    <mergeCell ref="A5:M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Knox (ADE)</dc:creator>
  <cp:keywords/>
  <dc:description/>
  <cp:lastModifiedBy>Melvin Washington (ADE)</cp:lastModifiedBy>
  <dcterms:created xsi:type="dcterms:W3CDTF">2016-11-29T21:36:51Z</dcterms:created>
  <dcterms:modified xsi:type="dcterms:W3CDTF">2016-11-30T15:46:03Z</dcterms:modified>
  <cp:category/>
  <cp:version/>
  <cp:contentType/>
  <cp:contentStatus/>
</cp:coreProperties>
</file>