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4670" windowHeight="6390" activeTab="0"/>
  </bookViews>
  <sheets>
    <sheet name="Premium Assistance AMT" sheetId="1" r:id="rId1"/>
    <sheet name="District Contribution wWellness" sheetId="2" r:id="rId2"/>
    <sheet name="District Contribution WithOUT W" sheetId="3" r:id="rId3"/>
  </sheets>
  <definedNames/>
  <calcPr fullCalcOnLoad="1"/>
</workbook>
</file>

<file path=xl/sharedStrings.xml><?xml version="1.0" encoding="utf-8"?>
<sst xmlns="http://schemas.openxmlformats.org/spreadsheetml/2006/main" count="116" uniqueCount="39">
  <si>
    <t>ARBenefits</t>
  </si>
  <si>
    <t>Public School Active Employees Monthly Premiums</t>
  </si>
  <si>
    <t>WITH WELLNESS VISIT</t>
  </si>
  <si>
    <t>Key AMT of</t>
  </si>
  <si>
    <t>District</t>
  </si>
  <si>
    <t>Contribution</t>
  </si>
  <si>
    <t xml:space="preserve"> </t>
  </si>
  <si>
    <t>Base Monthly Premium</t>
  </si>
  <si>
    <t>State and Plan Contribution</t>
  </si>
  <si>
    <t>School District Contribution</t>
  </si>
  <si>
    <t>Total Monthly Employee Cost</t>
  </si>
  <si>
    <t>Premium</t>
  </si>
  <si>
    <t>Employee Only</t>
  </si>
  <si>
    <t>Employeee &amp; Spouse</t>
  </si>
  <si>
    <t>Employee &amp; Child(ren)</t>
  </si>
  <si>
    <t>Employee &amp; Family</t>
  </si>
  <si>
    <t>Classic</t>
  </si>
  <si>
    <t>Basic</t>
  </si>
  <si>
    <t>Monthly Premiums with WELLNESS VISIT</t>
  </si>
  <si>
    <t>12 Pays</t>
  </si>
  <si>
    <t>24 Pays</t>
  </si>
  <si>
    <t>PREMIUM PLAN</t>
  </si>
  <si>
    <t>Monthly Employee Cost</t>
  </si>
  <si>
    <t>FICA Rate .0765</t>
  </si>
  <si>
    <t>Monthly Benefit AMT</t>
  </si>
  <si>
    <t>BIWEEKLY/ Semi Mo EMPLOYEE COST</t>
  </si>
  <si>
    <t>Biweekly/Semi Mo Benefit AMT</t>
  </si>
  <si>
    <t>APSCN Deduction Code # CRT</t>
  </si>
  <si>
    <t>APSCN Deduction Code # CLS</t>
  </si>
  <si>
    <t>Employee &amp; Spouse</t>
  </si>
  <si>
    <t>CLASSIC PLAN</t>
  </si>
  <si>
    <t>BASIC PLAN</t>
  </si>
  <si>
    <t>Monthly Premiums WITHOUT WELLNESS VISIT</t>
  </si>
  <si>
    <t xml:space="preserve"> FICA Rate .0765</t>
  </si>
  <si>
    <t>WITHOUT WELLNESS VISIT</t>
  </si>
  <si>
    <t>*Some districts will only use 8100 or 8101</t>
  </si>
  <si>
    <t xml:space="preserve">THESE RATES ARE BASES ON DISTRICT CONTRIBUTION OF </t>
  </si>
  <si>
    <t>Benefit Amounts for PREMIUM ASSISTANCE  Effective 01/01/2022</t>
  </si>
  <si>
    <t>2022 Plan Year Rates - Effective January 1, 2022 - December 31, 2022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</si>
</sst>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\$0.00"/>
    <numFmt numFmtId="166" formatCode="\$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u val="single"/>
      <sz val="16"/>
      <color indexed="17"/>
      <name val="Calibri"/>
      <family val="2"/>
    </font>
    <font>
      <b/>
      <u val="single"/>
      <sz val="16"/>
      <color indexed="10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b/>
      <u val="single"/>
      <sz val="16"/>
      <color rgb="FF00B050"/>
      <name val="Calibri"/>
      <family val="2"/>
    </font>
    <font>
      <b/>
      <u val="single"/>
      <sz val="16"/>
      <color rgb="FFFF0000"/>
      <name val="Calibri"/>
      <family val="2"/>
    </font>
    <font>
      <b/>
      <sz val="14"/>
      <color rgb="FFFF0000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2499800026416778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1" fillId="34" borderId="0" xfId="0" applyFont="1" applyFill="1" applyAlignment="1" applyProtection="1">
      <alignment wrapText="1"/>
      <protection/>
    </xf>
    <xf numFmtId="0" fontId="41" fillId="34" borderId="0" xfId="0" applyFont="1" applyFill="1" applyAlignment="1" applyProtection="1">
      <alignment wrapText="1"/>
      <protection locked="0"/>
    </xf>
    <xf numFmtId="0" fontId="41" fillId="35" borderId="0" xfId="0" applyFont="1" applyFill="1" applyAlignment="1" applyProtection="1">
      <alignment/>
      <protection/>
    </xf>
    <xf numFmtId="0" fontId="41" fillId="35" borderId="0" xfId="0" applyFont="1" applyFill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0" fillId="33" borderId="0" xfId="0" applyNumberFormat="1" applyFill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41" fillId="35" borderId="0" xfId="0" applyNumberFormat="1" applyFont="1" applyFill="1" applyAlignment="1" applyProtection="1">
      <alignment/>
      <protection/>
    </xf>
    <xf numFmtId="164" fontId="41" fillId="35" borderId="0" xfId="0" applyNumberFormat="1" applyFont="1" applyFill="1" applyAlignment="1" applyProtection="1">
      <alignment/>
      <protection locked="0"/>
    </xf>
    <xf numFmtId="0" fontId="44" fillId="0" borderId="0" xfId="0" applyFont="1" applyAlignment="1">
      <alignment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0" fontId="6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1" fillId="36" borderId="0" xfId="0" applyFont="1" applyFill="1" applyAlignment="1">
      <alignment/>
    </xf>
    <xf numFmtId="0" fontId="48" fillId="36" borderId="0" xfId="0" applyFont="1" applyFill="1" applyAlignment="1">
      <alignment/>
    </xf>
    <xf numFmtId="4" fontId="41" fillId="36" borderId="0" xfId="0" applyNumberFormat="1" applyFont="1" applyFill="1" applyAlignment="1">
      <alignment/>
    </xf>
    <xf numFmtId="4" fontId="45" fillId="36" borderId="0" xfId="0" applyNumberFormat="1" applyFont="1" applyFill="1" applyAlignment="1">
      <alignment/>
    </xf>
    <xf numFmtId="0" fontId="6" fillId="36" borderId="0" xfId="0" applyFont="1" applyFill="1" applyAlignment="1">
      <alignment/>
    </xf>
    <xf numFmtId="4" fontId="41" fillId="0" borderId="0" xfId="0" applyNumberFormat="1" applyFont="1" applyAlignment="1">
      <alignment wrapText="1"/>
    </xf>
    <xf numFmtId="4" fontId="45" fillId="0" borderId="0" xfId="0" applyNumberFormat="1" applyFont="1" applyAlignment="1">
      <alignment wrapText="1"/>
    </xf>
    <xf numFmtId="0" fontId="4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36" borderId="0" xfId="0" applyFill="1" applyAlignment="1">
      <alignment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/>
    </xf>
    <xf numFmtId="4" fontId="0" fillId="36" borderId="0" xfId="0" applyNumberFormat="1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41" fillId="33" borderId="0" xfId="0" applyFont="1" applyFill="1" applyAlignment="1">
      <alignment/>
    </xf>
    <xf numFmtId="0" fontId="6" fillId="33" borderId="0" xfId="0" applyFont="1" applyFill="1" applyAlignment="1">
      <alignment/>
    </xf>
    <xf numFmtId="165" fontId="49" fillId="0" borderId="10" xfId="0" applyNumberFormat="1" applyFont="1" applyFill="1" applyBorder="1" applyAlignment="1">
      <alignment horizontal="center" vertical="top" wrapText="1"/>
    </xf>
    <xf numFmtId="165" fontId="49" fillId="0" borderId="10" xfId="0" applyNumberFormat="1" applyFont="1" applyFill="1" applyBorder="1" applyAlignment="1">
      <alignment horizontal="left" vertical="top" wrapText="1" indent="7"/>
    </xf>
    <xf numFmtId="166" fontId="49" fillId="0" borderId="10" xfId="0" applyNumberFormat="1" applyFont="1" applyFill="1" applyBorder="1" applyAlignment="1">
      <alignment horizontal="center" vertical="top" wrapText="1"/>
    </xf>
    <xf numFmtId="44" fontId="49" fillId="0" borderId="10" xfId="44" applyFont="1" applyFill="1" applyBorder="1" applyAlignment="1">
      <alignment horizontal="left" vertical="top" wrapText="1" indent="7"/>
    </xf>
    <xf numFmtId="44" fontId="41" fillId="0" borderId="0" xfId="44" applyFont="1" applyAlignment="1">
      <alignment/>
    </xf>
    <xf numFmtId="0" fontId="48" fillId="36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6" max="6" width="11.57421875" style="31" customWidth="1"/>
    <col min="8" max="8" width="9.140625" style="17" customWidth="1"/>
    <col min="10" max="10" width="18.00390625" style="31" customWidth="1"/>
    <col min="11" max="11" width="17.421875" style="17" customWidth="1"/>
    <col min="13" max="13" width="12.28125" style="15" customWidth="1"/>
    <col min="14" max="14" width="17.57421875" style="18" customWidth="1"/>
  </cols>
  <sheetData>
    <row r="1" spans="1:14" s="15" customFormat="1" ht="18.75">
      <c r="A1" s="14" t="s">
        <v>37</v>
      </c>
      <c r="F1" s="16"/>
      <c r="H1" s="17"/>
      <c r="J1" s="16" t="s">
        <v>6</v>
      </c>
      <c r="K1" s="17"/>
      <c r="N1" s="18"/>
    </row>
    <row r="2" spans="1:14" s="15" customFormat="1" ht="21">
      <c r="A2" s="19" t="s">
        <v>36</v>
      </c>
      <c r="B2" s="14"/>
      <c r="F2" s="16"/>
      <c r="H2" s="17"/>
      <c r="I2" s="42">
        <v>168.52</v>
      </c>
      <c r="K2" s="17"/>
      <c r="N2" s="18"/>
    </row>
    <row r="3" spans="1:15" s="15" customFormat="1" ht="21">
      <c r="A3" s="20" t="s">
        <v>6</v>
      </c>
      <c r="B3" s="14"/>
      <c r="F3" s="16"/>
      <c r="H3" s="17"/>
      <c r="J3" s="16"/>
      <c r="K3" s="17"/>
      <c r="M3" s="36" t="s">
        <v>35</v>
      </c>
      <c r="N3" s="37"/>
      <c r="O3" s="36"/>
    </row>
    <row r="4" spans="1:15" s="15" customFormat="1" ht="51.75" customHeight="1">
      <c r="A4" s="21"/>
      <c r="B4" s="22" t="s">
        <v>18</v>
      </c>
      <c r="C4" s="21"/>
      <c r="D4" s="21"/>
      <c r="E4" s="21"/>
      <c r="F4" s="23"/>
      <c r="G4" s="21"/>
      <c r="H4" s="24" t="s">
        <v>19</v>
      </c>
      <c r="I4" s="21"/>
      <c r="J4" s="24" t="s">
        <v>20</v>
      </c>
      <c r="K4" s="24" t="s">
        <v>20</v>
      </c>
      <c r="L4" s="21"/>
      <c r="M4" s="21"/>
      <c r="N4" s="25"/>
      <c r="O4" s="21"/>
    </row>
    <row r="5" spans="1:15" s="15" customFormat="1" ht="45">
      <c r="A5" s="21"/>
      <c r="B5" s="15" t="s">
        <v>21</v>
      </c>
      <c r="F5" s="26" t="s">
        <v>22</v>
      </c>
      <c r="G5" s="15" t="s">
        <v>23</v>
      </c>
      <c r="H5" s="27" t="s">
        <v>24</v>
      </c>
      <c r="I5" s="21"/>
      <c r="J5" s="26" t="s">
        <v>25</v>
      </c>
      <c r="K5" s="27" t="s">
        <v>26</v>
      </c>
      <c r="L5" s="21"/>
      <c r="M5" s="28" t="s">
        <v>27</v>
      </c>
      <c r="N5" s="29" t="s">
        <v>28</v>
      </c>
      <c r="O5" s="21"/>
    </row>
    <row r="6" spans="1:15" ht="15">
      <c r="A6" s="30"/>
      <c r="C6" t="s">
        <v>12</v>
      </c>
      <c r="F6" s="31">
        <f>'District Contribution wWellness'!E8</f>
        <v>233.46</v>
      </c>
      <c r="G6">
        <v>0.0765</v>
      </c>
      <c r="H6" s="17">
        <f>F6*G6</f>
        <v>17.85969</v>
      </c>
      <c r="I6" s="30"/>
      <c r="J6" s="31">
        <f>F6/2</f>
        <v>116.73</v>
      </c>
      <c r="K6" s="17">
        <f>J6*G6</f>
        <v>8.929845</v>
      </c>
      <c r="L6" s="30"/>
      <c r="M6" s="36">
        <v>8100</v>
      </c>
      <c r="N6" s="37">
        <v>8101</v>
      </c>
      <c r="O6" s="30"/>
    </row>
    <row r="7" spans="1:15" ht="15">
      <c r="A7" s="30"/>
      <c r="C7" t="s">
        <v>29</v>
      </c>
      <c r="F7" s="31">
        <f>'District Contribution wWellness'!E9</f>
        <v>881.1999999999998</v>
      </c>
      <c r="H7" s="17">
        <f>F7*G6</f>
        <v>67.41179999999999</v>
      </c>
      <c r="I7" s="30"/>
      <c r="J7" s="31">
        <f>F7/2</f>
        <v>440.5999999999999</v>
      </c>
      <c r="K7" s="17">
        <f>J7*G6</f>
        <v>33.70589999999999</v>
      </c>
      <c r="L7" s="30"/>
      <c r="M7" s="15">
        <v>8102</v>
      </c>
      <c r="N7" s="18">
        <v>8103</v>
      </c>
      <c r="O7" s="30"/>
    </row>
    <row r="8" spans="1:15" ht="15">
      <c r="A8" s="30"/>
      <c r="C8" t="s">
        <v>14</v>
      </c>
      <c r="F8" s="31">
        <f>'District Contribution wWellness'!E10</f>
        <v>520.5400000000001</v>
      </c>
      <c r="H8" s="17">
        <f>F8*G6</f>
        <v>39.821310000000004</v>
      </c>
      <c r="I8" s="30"/>
      <c r="J8" s="31">
        <f>F8/2</f>
        <v>260.27000000000004</v>
      </c>
      <c r="K8" s="17">
        <f>J8*G6</f>
        <v>19.910655000000002</v>
      </c>
      <c r="L8" s="30"/>
      <c r="M8" s="15">
        <v>8104</v>
      </c>
      <c r="N8" s="18">
        <v>8105</v>
      </c>
      <c r="O8" s="30"/>
    </row>
    <row r="9" spans="1:15" ht="15">
      <c r="A9" s="30"/>
      <c r="C9" t="s">
        <v>15</v>
      </c>
      <c r="F9" s="31">
        <f>'District Contribution wWellness'!E11</f>
        <v>883.44</v>
      </c>
      <c r="H9" s="17">
        <f>F9*G6</f>
        <v>67.58316</v>
      </c>
      <c r="I9" s="30"/>
      <c r="J9" s="31">
        <f>F9/2</f>
        <v>441.72</v>
      </c>
      <c r="K9" s="17">
        <f>J9*G6</f>
        <v>33.79158</v>
      </c>
      <c r="L9" s="30"/>
      <c r="M9" s="15">
        <v>8106</v>
      </c>
      <c r="N9" s="18">
        <v>8107</v>
      </c>
      <c r="O9" s="30"/>
    </row>
    <row r="10" spans="1:15" ht="15">
      <c r="A10" s="30"/>
      <c r="I10" s="30"/>
      <c r="L10" s="30"/>
      <c r="M10" s="15" t="s">
        <v>6</v>
      </c>
      <c r="O10" s="30"/>
    </row>
    <row r="11" spans="1:15" ht="15">
      <c r="A11" s="30"/>
      <c r="B11" s="15" t="s">
        <v>30</v>
      </c>
      <c r="I11" s="30"/>
      <c r="L11" s="30"/>
      <c r="O11" s="30"/>
    </row>
    <row r="12" spans="1:15" ht="15">
      <c r="A12" s="30"/>
      <c r="C12" t="s">
        <v>12</v>
      </c>
      <c r="F12" s="31">
        <f>'District Contribution wWellness'!E14</f>
        <v>96.02000000000001</v>
      </c>
      <c r="H12" s="17">
        <f>F12*G6</f>
        <v>7.345530000000001</v>
      </c>
      <c r="I12" s="30"/>
      <c r="J12" s="31">
        <f>F12/2</f>
        <v>48.010000000000005</v>
      </c>
      <c r="K12" s="17">
        <f>J12*G6</f>
        <v>3.6727650000000005</v>
      </c>
      <c r="L12" s="30"/>
      <c r="M12" s="15">
        <v>8108</v>
      </c>
      <c r="N12" s="18">
        <v>8109</v>
      </c>
      <c r="O12" s="30"/>
    </row>
    <row r="13" spans="1:15" ht="15">
      <c r="A13" s="30"/>
      <c r="C13" t="s">
        <v>29</v>
      </c>
      <c r="F13" s="31">
        <f>'District Contribution wWellness'!E15</f>
        <v>404.6200000000001</v>
      </c>
      <c r="H13" s="17">
        <f>F13*G6</f>
        <v>30.953430000000008</v>
      </c>
      <c r="I13" s="30"/>
      <c r="J13" s="31">
        <f>F13/2</f>
        <v>202.31000000000006</v>
      </c>
      <c r="K13" s="17">
        <f>J13*G6</f>
        <v>15.476715000000004</v>
      </c>
      <c r="L13" s="30"/>
      <c r="M13" s="15">
        <v>8110</v>
      </c>
      <c r="N13" s="18">
        <v>8111</v>
      </c>
      <c r="O13" s="30"/>
    </row>
    <row r="14" spans="1:15" ht="15">
      <c r="A14" s="30"/>
      <c r="C14" t="s">
        <v>14</v>
      </c>
      <c r="F14" s="31">
        <f>'District Contribution wWellness'!E16</f>
        <v>208.42</v>
      </c>
      <c r="H14" s="17">
        <f>F14*G6</f>
        <v>15.94413</v>
      </c>
      <c r="I14" s="30"/>
      <c r="J14" s="31">
        <f>F14/2</f>
        <v>104.21</v>
      </c>
      <c r="K14" s="17">
        <f>J14*G6</f>
        <v>7.972065</v>
      </c>
      <c r="L14" s="30"/>
      <c r="M14" s="15">
        <v>8112</v>
      </c>
      <c r="N14" s="18">
        <v>8113</v>
      </c>
      <c r="O14" s="30"/>
    </row>
    <row r="15" spans="1:15" ht="15">
      <c r="A15" s="30"/>
      <c r="C15" t="s">
        <v>15</v>
      </c>
      <c r="F15" s="31">
        <f>'District Contribution wWellness'!E17</f>
        <v>408.32000000000005</v>
      </c>
      <c r="H15" s="17">
        <f>F15*G6</f>
        <v>31.236480000000004</v>
      </c>
      <c r="I15" s="30"/>
      <c r="J15" s="31">
        <f>F15/2</f>
        <v>204.16000000000003</v>
      </c>
      <c r="K15" s="17">
        <f>J15*G6</f>
        <v>15.618240000000002</v>
      </c>
      <c r="L15" s="30"/>
      <c r="M15" s="15">
        <v>8114</v>
      </c>
      <c r="N15" s="18">
        <v>8115</v>
      </c>
      <c r="O15" s="30"/>
    </row>
    <row r="16" spans="1:15" ht="15">
      <c r="A16" s="30"/>
      <c r="F16" s="31" t="s">
        <v>6</v>
      </c>
      <c r="I16" s="30"/>
      <c r="L16" s="30"/>
      <c r="O16" s="30"/>
    </row>
    <row r="17" spans="1:15" ht="15">
      <c r="A17" s="30"/>
      <c r="B17" s="15" t="s">
        <v>31</v>
      </c>
      <c r="I17" s="30"/>
      <c r="L17" s="30"/>
      <c r="O17" s="30"/>
    </row>
    <row r="18" spans="1:15" ht="15">
      <c r="A18" s="30"/>
      <c r="C18" t="s">
        <v>12</v>
      </c>
      <c r="F18" s="31">
        <f>'District Contribution wWellness'!E20</f>
        <v>61.25999999999996</v>
      </c>
      <c r="H18" s="17">
        <f>F18*G6</f>
        <v>4.686389999999997</v>
      </c>
      <c r="I18" s="30"/>
      <c r="J18" s="31">
        <f>F18/2</f>
        <v>30.62999999999998</v>
      </c>
      <c r="K18" s="17">
        <f>J18*G6</f>
        <v>2.3431949999999984</v>
      </c>
      <c r="L18" s="30"/>
      <c r="M18" s="15">
        <v>8116</v>
      </c>
      <c r="N18" s="18">
        <v>8117</v>
      </c>
      <c r="O18" s="30"/>
    </row>
    <row r="19" spans="1:15" ht="15">
      <c r="A19" s="30"/>
      <c r="C19" t="s">
        <v>29</v>
      </c>
      <c r="F19" s="31">
        <f>'District Contribution wWellness'!E21</f>
        <v>322.7800000000001</v>
      </c>
      <c r="H19" s="17">
        <f>F19*G6</f>
        <v>24.692670000000007</v>
      </c>
      <c r="I19" s="30"/>
      <c r="J19" s="31">
        <f>F19/2</f>
        <v>161.39000000000004</v>
      </c>
      <c r="K19" s="17">
        <f>J19*G6</f>
        <v>12.346335000000003</v>
      </c>
      <c r="L19" s="30"/>
      <c r="M19" s="15">
        <v>8118</v>
      </c>
      <c r="N19" s="18">
        <v>8119</v>
      </c>
      <c r="O19" s="30"/>
    </row>
    <row r="20" spans="1:15" ht="15">
      <c r="A20" s="30"/>
      <c r="C20" t="s">
        <v>14</v>
      </c>
      <c r="F20" s="31">
        <f>'District Contribution wWellness'!E22</f>
        <v>171.85999999999999</v>
      </c>
      <c r="H20" s="17">
        <f>F20*G6</f>
        <v>13.147289999999998</v>
      </c>
      <c r="I20" s="30"/>
      <c r="J20" s="31">
        <f>F20/2</f>
        <v>85.92999999999999</v>
      </c>
      <c r="K20" s="17">
        <f>J20*G6</f>
        <v>6.573644999999999</v>
      </c>
      <c r="L20" s="30"/>
      <c r="M20" s="15">
        <v>8120</v>
      </c>
      <c r="N20" s="18">
        <v>8121</v>
      </c>
      <c r="O20" s="30"/>
    </row>
    <row r="21" spans="1:15" ht="15">
      <c r="A21" s="30"/>
      <c r="C21" t="s">
        <v>15</v>
      </c>
      <c r="F21" s="31">
        <f>'District Contribution wWellness'!E23</f>
        <v>325.62</v>
      </c>
      <c r="H21" s="17">
        <f>F21*G6</f>
        <v>24.90993</v>
      </c>
      <c r="I21" s="30"/>
      <c r="J21" s="31">
        <f>F21/2</f>
        <v>162.81</v>
      </c>
      <c r="K21" s="17">
        <f>J21*G6</f>
        <v>12.454965</v>
      </c>
      <c r="L21" s="30"/>
      <c r="M21" s="15">
        <v>8122</v>
      </c>
      <c r="N21" s="18">
        <v>8123</v>
      </c>
      <c r="O21" s="30"/>
    </row>
    <row r="22" spans="1:15" ht="15">
      <c r="A22" s="30"/>
      <c r="I22" s="30"/>
      <c r="L22" s="30"/>
      <c r="O22" s="30"/>
    </row>
    <row r="23" spans="1:15" ht="51.75" customHeight="1">
      <c r="A23" s="30"/>
      <c r="B23" s="43" t="s">
        <v>32</v>
      </c>
      <c r="C23" s="43"/>
      <c r="D23" s="43"/>
      <c r="E23" s="43"/>
      <c r="F23" s="43"/>
      <c r="G23" s="43"/>
      <c r="H23" s="24" t="s">
        <v>19</v>
      </c>
      <c r="I23" s="30"/>
      <c r="J23" s="24" t="s">
        <v>20</v>
      </c>
      <c r="K23" s="24" t="s">
        <v>20</v>
      </c>
      <c r="L23" s="30"/>
      <c r="M23" s="21"/>
      <c r="N23" s="25"/>
      <c r="O23" s="30"/>
    </row>
    <row r="24" spans="1:15" ht="45">
      <c r="A24" s="30"/>
      <c r="F24" s="26" t="s">
        <v>22</v>
      </c>
      <c r="G24" s="28" t="s">
        <v>33</v>
      </c>
      <c r="H24" s="27" t="s">
        <v>24</v>
      </c>
      <c r="I24" s="21"/>
      <c r="J24" s="26" t="s">
        <v>25</v>
      </c>
      <c r="K24" s="27" t="s">
        <v>26</v>
      </c>
      <c r="L24" s="21"/>
      <c r="M24" s="28" t="s">
        <v>27</v>
      </c>
      <c r="N24" s="29" t="s">
        <v>28</v>
      </c>
      <c r="O24" s="30"/>
    </row>
    <row r="25" spans="1:15" ht="15">
      <c r="A25" s="30"/>
      <c r="B25" s="15" t="s">
        <v>21</v>
      </c>
      <c r="C25" s="15"/>
      <c r="D25" s="15"/>
      <c r="E25" s="15"/>
      <c r="G25">
        <v>0.0765</v>
      </c>
      <c r="I25" s="30"/>
      <c r="L25" s="30"/>
      <c r="O25" s="30"/>
    </row>
    <row r="26" spans="1:15" ht="15">
      <c r="A26" s="30"/>
      <c r="C26" t="s">
        <v>12</v>
      </c>
      <c r="F26" s="32">
        <f>'District Contribution WithOUT W'!E8</f>
        <v>283.46000000000004</v>
      </c>
      <c r="H26" s="17">
        <f>F26*G25</f>
        <v>21.684690000000003</v>
      </c>
      <c r="I26" s="30"/>
      <c r="J26" s="31">
        <f>F26/2</f>
        <v>141.73000000000002</v>
      </c>
      <c r="K26" s="17">
        <f>J26*G25</f>
        <v>10.842345000000002</v>
      </c>
      <c r="L26" s="30"/>
      <c r="M26" s="15">
        <v>8124</v>
      </c>
      <c r="N26" s="18">
        <v>8125</v>
      </c>
      <c r="O26" s="30"/>
    </row>
    <row r="27" spans="1:15" ht="15">
      <c r="A27" s="30"/>
      <c r="C27" t="s">
        <v>29</v>
      </c>
      <c r="F27" s="32">
        <f>'District Contribution WithOUT W'!E9</f>
        <v>931.1999999999998</v>
      </c>
      <c r="H27" s="17">
        <f>F27*G25</f>
        <v>71.23679999999999</v>
      </c>
      <c r="I27" s="30"/>
      <c r="J27" s="31">
        <f>F27/2</f>
        <v>465.5999999999999</v>
      </c>
      <c r="K27" s="17">
        <f>J27*G25</f>
        <v>35.618399999999994</v>
      </c>
      <c r="L27" s="30"/>
      <c r="M27" s="15">
        <v>8126</v>
      </c>
      <c r="N27" s="18">
        <v>8127</v>
      </c>
      <c r="O27" s="30"/>
    </row>
    <row r="28" spans="1:15" ht="15">
      <c r="A28" s="30"/>
      <c r="C28" t="s">
        <v>14</v>
      </c>
      <c r="F28" s="32">
        <f>'District Contribution WithOUT W'!E10</f>
        <v>570.5400000000001</v>
      </c>
      <c r="H28" s="17">
        <f>F28*G25</f>
        <v>43.64631000000001</v>
      </c>
      <c r="I28" s="30"/>
      <c r="J28" s="31">
        <f>F28/2</f>
        <v>285.27000000000004</v>
      </c>
      <c r="K28" s="17">
        <f>J28*G25</f>
        <v>21.823155000000003</v>
      </c>
      <c r="L28" s="30"/>
      <c r="M28" s="15">
        <v>8128</v>
      </c>
      <c r="N28" s="18">
        <v>8129</v>
      </c>
      <c r="O28" s="30"/>
    </row>
    <row r="29" spans="1:15" ht="15">
      <c r="A29" s="30"/>
      <c r="C29" t="s">
        <v>15</v>
      </c>
      <c r="F29" s="32">
        <f>'District Contribution WithOUT W'!E11</f>
        <v>933.44</v>
      </c>
      <c r="H29" s="17">
        <f>F29*G25</f>
        <v>71.40816000000001</v>
      </c>
      <c r="I29" s="30"/>
      <c r="J29" s="31">
        <f>F29/2</f>
        <v>466.72</v>
      </c>
      <c r="K29" s="17">
        <f>J29*G25</f>
        <v>35.704080000000005</v>
      </c>
      <c r="L29" s="30"/>
      <c r="M29" s="15">
        <v>8130</v>
      </c>
      <c r="N29" s="18">
        <v>8131</v>
      </c>
      <c r="O29" s="30"/>
    </row>
    <row r="30" spans="1:15" ht="15">
      <c r="A30" s="30"/>
      <c r="F30" s="32"/>
      <c r="I30" s="30"/>
      <c r="L30" s="30"/>
      <c r="O30" s="30"/>
    </row>
    <row r="31" spans="1:15" ht="15">
      <c r="A31" s="30"/>
      <c r="B31" s="15" t="s">
        <v>30</v>
      </c>
      <c r="F31" s="32"/>
      <c r="I31" s="30"/>
      <c r="L31" s="30"/>
      <c r="O31" s="30"/>
    </row>
    <row r="32" spans="1:15" ht="15">
      <c r="A32" s="30"/>
      <c r="C32" t="s">
        <v>12</v>
      </c>
      <c r="F32" s="32">
        <f>'District Contribution WithOUT W'!E14</f>
        <v>146.02</v>
      </c>
      <c r="H32" s="17">
        <f>F32*G25</f>
        <v>11.170530000000001</v>
      </c>
      <c r="I32" s="30"/>
      <c r="J32" s="31">
        <f>F32/2</f>
        <v>73.01</v>
      </c>
      <c r="K32" s="17">
        <f>J32*G25</f>
        <v>5.585265000000001</v>
      </c>
      <c r="L32" s="30"/>
      <c r="M32" s="15">
        <v>8132</v>
      </c>
      <c r="N32" s="18">
        <v>8133</v>
      </c>
      <c r="O32" s="30"/>
    </row>
    <row r="33" spans="1:15" ht="15">
      <c r="A33" s="30"/>
      <c r="C33" t="s">
        <v>29</v>
      </c>
      <c r="F33" s="32">
        <f>'District Contribution WithOUT W'!E15</f>
        <v>454.6200000000001</v>
      </c>
      <c r="H33" s="17">
        <f>F33*G25</f>
        <v>34.77843000000001</v>
      </c>
      <c r="I33" s="30"/>
      <c r="J33" s="31">
        <f>F33/2</f>
        <v>227.31000000000006</v>
      </c>
      <c r="K33" s="17">
        <f>J33*G25</f>
        <v>17.389215000000004</v>
      </c>
      <c r="L33" s="30"/>
      <c r="M33" s="15">
        <v>8134</v>
      </c>
      <c r="N33" s="18">
        <v>8135</v>
      </c>
      <c r="O33" s="30"/>
    </row>
    <row r="34" spans="1:15" ht="15">
      <c r="A34" s="30"/>
      <c r="C34" t="s">
        <v>14</v>
      </c>
      <c r="F34" s="32">
        <f>'District Contribution WithOUT W'!E16</f>
        <v>258.41999999999996</v>
      </c>
      <c r="H34" s="17">
        <f>F34*G25</f>
        <v>19.769129999999997</v>
      </c>
      <c r="I34" s="30"/>
      <c r="J34" s="31">
        <f>F34/2</f>
        <v>129.20999999999998</v>
      </c>
      <c r="K34" s="17">
        <f>J34*G25</f>
        <v>9.884564999999998</v>
      </c>
      <c r="L34" s="30"/>
      <c r="M34" s="15">
        <v>8136</v>
      </c>
      <c r="N34" s="18">
        <v>8137</v>
      </c>
      <c r="O34" s="30"/>
    </row>
    <row r="35" spans="1:15" ht="15">
      <c r="A35" s="30"/>
      <c r="C35" t="s">
        <v>15</v>
      </c>
      <c r="F35" s="32">
        <f>'District Contribution WithOUT W'!E17</f>
        <v>458.32000000000005</v>
      </c>
      <c r="H35" s="17">
        <f>F35*G25</f>
        <v>35.06148</v>
      </c>
      <c r="I35" s="30"/>
      <c r="J35" s="31">
        <f>F35/2</f>
        <v>229.16000000000003</v>
      </c>
      <c r="K35" s="17">
        <f>J35*G25</f>
        <v>17.53074</v>
      </c>
      <c r="L35" s="30"/>
      <c r="M35" s="15">
        <v>8138</v>
      </c>
      <c r="N35" s="18">
        <v>8139</v>
      </c>
      <c r="O35" s="30"/>
    </row>
    <row r="36" spans="1:15" ht="15">
      <c r="A36" s="30"/>
      <c r="F36" s="32"/>
      <c r="I36" s="30"/>
      <c r="L36" s="30"/>
      <c r="O36" s="30"/>
    </row>
    <row r="37" spans="1:15" ht="15">
      <c r="A37" s="30"/>
      <c r="B37" s="15" t="s">
        <v>31</v>
      </c>
      <c r="F37" s="32"/>
      <c r="I37" s="30"/>
      <c r="L37" s="30"/>
      <c r="O37" s="30"/>
    </row>
    <row r="38" spans="1:15" ht="15">
      <c r="A38" s="30"/>
      <c r="C38" t="s">
        <v>12</v>
      </c>
      <c r="F38" s="32">
        <f>'District Contribution WithOUT W'!E20</f>
        <v>111.25999999999996</v>
      </c>
      <c r="H38" s="17">
        <f>F38*G25</f>
        <v>8.511389999999997</v>
      </c>
      <c r="I38" s="30"/>
      <c r="J38" s="31">
        <f>F38/2</f>
        <v>55.62999999999998</v>
      </c>
      <c r="K38" s="17">
        <f>J38*G25</f>
        <v>4.2556949999999985</v>
      </c>
      <c r="L38" s="30"/>
      <c r="M38" s="15">
        <v>8140</v>
      </c>
      <c r="N38" s="18">
        <v>8141</v>
      </c>
      <c r="O38" s="30"/>
    </row>
    <row r="39" spans="1:15" ht="15">
      <c r="A39" s="30"/>
      <c r="C39" t="s">
        <v>29</v>
      </c>
      <c r="F39" s="32">
        <f>'District Contribution WithOUT W'!E21</f>
        <v>372.7800000000001</v>
      </c>
      <c r="H39" s="17">
        <f>F39*G25</f>
        <v>28.517670000000006</v>
      </c>
      <c r="I39" s="30"/>
      <c r="J39" s="31">
        <f>F39/2</f>
        <v>186.39000000000004</v>
      </c>
      <c r="K39" s="17">
        <f>J39*G25</f>
        <v>14.258835000000003</v>
      </c>
      <c r="L39" s="30"/>
      <c r="M39" s="15">
        <v>8142</v>
      </c>
      <c r="N39" s="18">
        <v>8143</v>
      </c>
      <c r="O39" s="30"/>
    </row>
    <row r="40" spans="1:15" ht="15">
      <c r="A40" s="30"/>
      <c r="C40" t="s">
        <v>14</v>
      </c>
      <c r="F40" s="32">
        <f>'District Contribution WithOUT W'!E22</f>
        <v>221.85999999999999</v>
      </c>
      <c r="H40" s="17">
        <f>F40*G25</f>
        <v>16.972289999999997</v>
      </c>
      <c r="I40" s="30"/>
      <c r="J40" s="31">
        <f>F40/2</f>
        <v>110.92999999999999</v>
      </c>
      <c r="K40" s="17">
        <f>J40*G25</f>
        <v>8.486144999999999</v>
      </c>
      <c r="L40" s="30"/>
      <c r="M40" s="15">
        <v>8144</v>
      </c>
      <c r="N40" s="18">
        <v>8415</v>
      </c>
      <c r="O40" s="30"/>
    </row>
    <row r="41" spans="1:15" ht="15">
      <c r="A41" s="30"/>
      <c r="C41" t="s">
        <v>15</v>
      </c>
      <c r="F41" s="32">
        <f>'District Contribution WithOUT W'!E23</f>
        <v>375.6200000000001</v>
      </c>
      <c r="H41" s="17">
        <f>F41*G25</f>
        <v>28.73493000000001</v>
      </c>
      <c r="I41" s="30"/>
      <c r="J41" s="31">
        <f>F41/2</f>
        <v>187.81000000000006</v>
      </c>
      <c r="K41" s="17">
        <f>J41*G25</f>
        <v>14.367465000000005</v>
      </c>
      <c r="L41" s="30"/>
      <c r="M41" s="15">
        <v>8146</v>
      </c>
      <c r="N41" s="18">
        <v>8147</v>
      </c>
      <c r="O41" s="30"/>
    </row>
    <row r="42" spans="1:15" ht="15">
      <c r="A42" s="30"/>
      <c r="B42" s="30"/>
      <c r="C42" s="30"/>
      <c r="D42" s="30"/>
      <c r="E42" s="30"/>
      <c r="F42" s="33"/>
      <c r="G42" s="30"/>
      <c r="H42" s="24"/>
      <c r="I42" s="30"/>
      <c r="J42" s="33"/>
      <c r="K42" s="24"/>
      <c r="L42" s="30"/>
      <c r="M42" s="21"/>
      <c r="N42" s="25"/>
      <c r="O42" s="30"/>
    </row>
    <row r="43" spans="1:15" ht="15">
      <c r="A43" s="30"/>
      <c r="B43" s="30"/>
      <c r="C43" s="30"/>
      <c r="D43" s="30"/>
      <c r="E43" s="30"/>
      <c r="F43" s="33"/>
      <c r="G43" s="30"/>
      <c r="H43" s="24"/>
      <c r="I43" s="30"/>
      <c r="J43" s="33"/>
      <c r="K43" s="24"/>
      <c r="L43" s="30"/>
      <c r="M43" s="21"/>
      <c r="N43" s="25"/>
      <c r="O43" s="30"/>
    </row>
    <row r="44" spans="1:15" ht="15">
      <c r="A44" s="30"/>
      <c r="B44" s="30"/>
      <c r="C44" s="30"/>
      <c r="D44" s="30"/>
      <c r="E44" s="30"/>
      <c r="F44" s="33"/>
      <c r="G44" s="30"/>
      <c r="H44" s="24"/>
      <c r="I44" s="30"/>
      <c r="J44" s="33"/>
      <c r="K44" s="24"/>
      <c r="L44" s="30"/>
      <c r="M44" s="21"/>
      <c r="N44" s="25"/>
      <c r="O44" s="30"/>
    </row>
    <row r="45" spans="1:15" ht="15">
      <c r="A45" s="30"/>
      <c r="B45" s="30"/>
      <c r="C45" s="30"/>
      <c r="D45" s="30"/>
      <c r="E45" s="30"/>
      <c r="F45" s="33"/>
      <c r="G45" s="30"/>
      <c r="H45" s="24"/>
      <c r="I45" s="30"/>
      <c r="J45" s="33"/>
      <c r="K45" s="24"/>
      <c r="L45" s="30"/>
      <c r="M45" s="21"/>
      <c r="N45" s="25"/>
      <c r="O45" s="30"/>
    </row>
  </sheetData>
  <sheetProtection/>
  <mergeCells count="1">
    <mergeCell ref="B23:G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61.8515625" style="0" bestFit="1" customWidth="1"/>
    <col min="2" max="2" width="10.28125" style="0" bestFit="1" customWidth="1"/>
    <col min="3" max="3" width="18.00390625" style="0" bestFit="1" customWidth="1"/>
    <col min="4" max="4" width="12.28125" style="0" bestFit="1" customWidth="1"/>
    <col min="5" max="5" width="8.7109375" style="0" bestFit="1" customWidth="1"/>
  </cols>
  <sheetData>
    <row r="1" spans="1:5" ht="15">
      <c r="A1" s="1" t="s">
        <v>0</v>
      </c>
      <c r="B1" s="1"/>
      <c r="C1" s="1"/>
      <c r="D1" s="2"/>
      <c r="E1" s="1"/>
    </row>
    <row r="2" spans="1:5" ht="15">
      <c r="A2" s="1" t="s">
        <v>1</v>
      </c>
      <c r="B2" s="1"/>
      <c r="C2" s="1"/>
      <c r="D2" s="2"/>
      <c r="E2" s="1"/>
    </row>
    <row r="3" spans="1:5" ht="15">
      <c r="A3" s="1" t="s">
        <v>2</v>
      </c>
      <c r="B3" s="1"/>
      <c r="C3" s="1"/>
      <c r="D3" s="3" t="s">
        <v>3</v>
      </c>
      <c r="E3" s="1"/>
    </row>
    <row r="4" spans="1:5" ht="15">
      <c r="A4" s="1" t="s">
        <v>38</v>
      </c>
      <c r="B4" s="1"/>
      <c r="C4" s="1"/>
      <c r="D4" s="3" t="s">
        <v>4</v>
      </c>
      <c r="E4" s="1"/>
    </row>
    <row r="5" spans="1:5" ht="15">
      <c r="A5" s="4"/>
      <c r="B5" s="4"/>
      <c r="C5" s="4"/>
      <c r="D5" s="3" t="s">
        <v>5</v>
      </c>
      <c r="E5" s="4"/>
    </row>
    <row r="6" spans="1:5" ht="60">
      <c r="A6" s="5" t="s">
        <v>6</v>
      </c>
      <c r="B6" s="5" t="s">
        <v>7</v>
      </c>
      <c r="C6" s="5" t="s">
        <v>8</v>
      </c>
      <c r="D6" s="6" t="s">
        <v>9</v>
      </c>
      <c r="E6" s="5" t="s">
        <v>10</v>
      </c>
    </row>
    <row r="7" spans="1:5" ht="15">
      <c r="A7" s="7" t="s">
        <v>11</v>
      </c>
      <c r="B7" s="7"/>
      <c r="C7" s="7"/>
      <c r="D7" s="8"/>
      <c r="E7" s="7"/>
    </row>
    <row r="8" spans="1:5" ht="15">
      <c r="A8" s="4" t="s">
        <v>12</v>
      </c>
      <c r="B8" s="38">
        <v>668</v>
      </c>
      <c r="C8" s="41">
        <v>266.02</v>
      </c>
      <c r="D8" s="10">
        <v>168.52</v>
      </c>
      <c r="E8" s="9">
        <f>B8-C8-D8</f>
        <v>233.46</v>
      </c>
    </row>
    <row r="9" spans="1:5" ht="15">
      <c r="A9" s="4" t="s">
        <v>13</v>
      </c>
      <c r="B9" s="40">
        <v>1618.83</v>
      </c>
      <c r="C9" s="41">
        <v>569.11</v>
      </c>
      <c r="D9" s="10">
        <v>168.52</v>
      </c>
      <c r="E9" s="9">
        <f>B9-C9-D9</f>
        <v>881.1999999999998</v>
      </c>
    </row>
    <row r="10" spans="1:5" ht="15">
      <c r="A10" s="4" t="s">
        <v>14</v>
      </c>
      <c r="B10" s="38">
        <v>1183.95</v>
      </c>
      <c r="C10" s="41">
        <v>494.89</v>
      </c>
      <c r="D10" s="10">
        <v>168.52</v>
      </c>
      <c r="E10" s="9">
        <f>B10-C10-D10</f>
        <v>520.5400000000001</v>
      </c>
    </row>
    <row r="11" spans="1:5" ht="15">
      <c r="A11" s="4" t="s">
        <v>15</v>
      </c>
      <c r="B11" s="40">
        <v>1910.92</v>
      </c>
      <c r="C11" s="41">
        <v>858.96</v>
      </c>
      <c r="D11" s="10">
        <v>168.52</v>
      </c>
      <c r="E11" s="9">
        <f>B11-C11-D11</f>
        <v>883.44</v>
      </c>
    </row>
    <row r="12" spans="1:5" ht="15">
      <c r="A12" s="4"/>
      <c r="B12" s="9"/>
      <c r="C12" s="9"/>
      <c r="D12" s="11" t="s">
        <v>6</v>
      </c>
      <c r="E12" s="9"/>
    </row>
    <row r="13" spans="1:5" ht="15">
      <c r="A13" s="7" t="s">
        <v>16</v>
      </c>
      <c r="B13" s="12"/>
      <c r="C13" s="12"/>
      <c r="D13" s="13"/>
      <c r="E13" s="12"/>
    </row>
    <row r="14" spans="1:5" ht="15">
      <c r="A14" s="4" t="s">
        <v>12</v>
      </c>
      <c r="B14" s="38">
        <v>394.73</v>
      </c>
      <c r="C14" s="39">
        <v>130.19</v>
      </c>
      <c r="D14" s="10">
        <v>168.52</v>
      </c>
      <c r="E14" s="9">
        <f>B14-C14-D14</f>
        <v>96.02000000000001</v>
      </c>
    </row>
    <row r="15" spans="1:5" ht="15">
      <c r="A15" s="4" t="s">
        <v>13</v>
      </c>
      <c r="B15" s="38">
        <v>897.07</v>
      </c>
      <c r="C15" s="39">
        <v>323.93</v>
      </c>
      <c r="D15" s="10">
        <v>168.52</v>
      </c>
      <c r="E15" s="9">
        <f>B15-C15-D15</f>
        <v>404.6200000000001</v>
      </c>
    </row>
    <row r="16" spans="1:5" ht="15">
      <c r="A16" s="4" t="s">
        <v>14</v>
      </c>
      <c r="B16" s="38">
        <v>660.49</v>
      </c>
      <c r="C16" s="39">
        <v>283.55</v>
      </c>
      <c r="D16" s="10">
        <v>168.52</v>
      </c>
      <c r="E16" s="9">
        <f>B16-C16-D16</f>
        <v>208.42</v>
      </c>
    </row>
    <row r="17" spans="1:5" ht="15">
      <c r="A17" s="4" t="s">
        <v>15</v>
      </c>
      <c r="B17" s="38">
        <v>1152.22</v>
      </c>
      <c r="C17" s="39">
        <v>575.38</v>
      </c>
      <c r="D17" s="10">
        <v>168.52</v>
      </c>
      <c r="E17" s="9">
        <f>B17-C17-D17</f>
        <v>408.32000000000005</v>
      </c>
    </row>
    <row r="18" spans="1:5" ht="15">
      <c r="A18" s="4"/>
      <c r="B18" s="9"/>
      <c r="C18" s="9"/>
      <c r="D18" s="11"/>
      <c r="E18" s="9"/>
    </row>
    <row r="19" spans="1:5" ht="15">
      <c r="A19" s="7" t="s">
        <v>17</v>
      </c>
      <c r="B19" s="12"/>
      <c r="C19" s="12"/>
      <c r="D19" s="13"/>
      <c r="E19" s="12"/>
    </row>
    <row r="20" spans="1:5" ht="15">
      <c r="A20" s="4" t="s">
        <v>12</v>
      </c>
      <c r="B20" s="38">
        <v>328.71</v>
      </c>
      <c r="C20" s="39">
        <v>98.93</v>
      </c>
      <c r="D20" s="10">
        <v>168.52</v>
      </c>
      <c r="E20" s="9">
        <f>B20-C20-D20</f>
        <v>61.25999999999996</v>
      </c>
    </row>
    <row r="21" spans="1:5" ht="15">
      <c r="A21" s="4" t="s">
        <v>13</v>
      </c>
      <c r="B21" s="38">
        <v>728.45</v>
      </c>
      <c r="C21" s="39">
        <v>237.15</v>
      </c>
      <c r="D21" s="10">
        <v>168.52</v>
      </c>
      <c r="E21" s="9">
        <f>B21-C21-D21</f>
        <v>322.7800000000001</v>
      </c>
    </row>
    <row r="22" spans="1:5" ht="15">
      <c r="A22" s="4" t="s">
        <v>14</v>
      </c>
      <c r="B22" s="38">
        <v>546.47</v>
      </c>
      <c r="C22" s="39">
        <v>206.09</v>
      </c>
      <c r="D22" s="10">
        <v>168.52</v>
      </c>
      <c r="E22" s="9">
        <f>B22-C22-D22</f>
        <v>171.85999999999999</v>
      </c>
    </row>
    <row r="23" spans="1:5" ht="15">
      <c r="A23" s="4" t="s">
        <v>15</v>
      </c>
      <c r="B23" s="38">
        <v>900.69</v>
      </c>
      <c r="C23" s="39">
        <v>406.55</v>
      </c>
      <c r="D23" s="10">
        <v>168.52</v>
      </c>
      <c r="E23" s="9">
        <f>B23-C23-D23</f>
        <v>325.62</v>
      </c>
    </row>
    <row r="24" ht="15">
      <c r="C24" s="9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61.7109375" style="4" bestFit="1" customWidth="1"/>
    <col min="2" max="2" width="13.8515625" style="4" customWidth="1"/>
    <col min="3" max="3" width="9.140625" style="4" customWidth="1"/>
    <col min="4" max="4" width="16.140625" style="34" customWidth="1"/>
    <col min="5" max="5" width="9.140625" style="4" customWidth="1"/>
    <col min="6" max="16384" width="9.140625" style="34" customWidth="1"/>
  </cols>
  <sheetData>
    <row r="1" spans="1:5" s="2" customFormat="1" ht="15">
      <c r="A1" s="1" t="s">
        <v>0</v>
      </c>
      <c r="B1" s="1"/>
      <c r="C1" s="1"/>
      <c r="E1" s="1"/>
    </row>
    <row r="2" spans="1:5" s="2" customFormat="1" ht="15">
      <c r="A2" s="1" t="s">
        <v>1</v>
      </c>
      <c r="B2" s="1"/>
      <c r="C2" s="1"/>
      <c r="E2" s="1"/>
    </row>
    <row r="3" spans="1:5" s="2" customFormat="1" ht="15">
      <c r="A3" s="1" t="s">
        <v>34</v>
      </c>
      <c r="B3" s="1"/>
      <c r="C3" s="1"/>
      <c r="D3" s="3" t="s">
        <v>3</v>
      </c>
      <c r="E3" s="1"/>
    </row>
    <row r="4" spans="1:5" s="2" customFormat="1" ht="15">
      <c r="A4" s="1" t="s">
        <v>38</v>
      </c>
      <c r="B4" s="1"/>
      <c r="C4" s="1"/>
      <c r="D4" s="3" t="s">
        <v>4</v>
      </c>
      <c r="E4" s="1"/>
    </row>
    <row r="5" ht="15">
      <c r="D5" s="3" t="s">
        <v>5</v>
      </c>
    </row>
    <row r="6" spans="1:5" s="35" customFormat="1" ht="60">
      <c r="A6" s="5" t="s">
        <v>6</v>
      </c>
      <c r="B6" s="5" t="s">
        <v>7</v>
      </c>
      <c r="C6" s="5" t="s">
        <v>8</v>
      </c>
      <c r="D6" s="6" t="s">
        <v>9</v>
      </c>
      <c r="E6" s="5" t="s">
        <v>10</v>
      </c>
    </row>
    <row r="7" spans="1:5" ht="15">
      <c r="A7" s="7" t="s">
        <v>11</v>
      </c>
      <c r="B7" s="7"/>
      <c r="C7" s="7"/>
      <c r="D7" s="8"/>
      <c r="E7" s="7"/>
    </row>
    <row r="8" spans="1:5" ht="15">
      <c r="A8" s="4" t="s">
        <v>12</v>
      </c>
      <c r="B8" s="38">
        <v>668</v>
      </c>
      <c r="C8" s="38">
        <v>216.02</v>
      </c>
      <c r="D8" s="10">
        <v>168.52</v>
      </c>
      <c r="E8" s="9">
        <f>B8-C8-D8</f>
        <v>283.46000000000004</v>
      </c>
    </row>
    <row r="9" spans="1:5" ht="15">
      <c r="A9" s="4" t="s">
        <v>13</v>
      </c>
      <c r="B9" s="40">
        <v>1618.83</v>
      </c>
      <c r="C9" s="38">
        <v>519.11</v>
      </c>
      <c r="D9" s="10">
        <v>168.52</v>
      </c>
      <c r="E9" s="9">
        <f>B9-C9-D9</f>
        <v>931.1999999999998</v>
      </c>
    </row>
    <row r="10" spans="1:5" ht="15">
      <c r="A10" s="4" t="s">
        <v>14</v>
      </c>
      <c r="B10" s="38">
        <v>1183.95</v>
      </c>
      <c r="C10" s="38">
        <v>444.89</v>
      </c>
      <c r="D10" s="10">
        <v>168.52</v>
      </c>
      <c r="E10" s="9">
        <f>B10-C10-D10</f>
        <v>570.5400000000001</v>
      </c>
    </row>
    <row r="11" spans="1:5" ht="15">
      <c r="A11" s="4" t="s">
        <v>15</v>
      </c>
      <c r="B11" s="40">
        <v>1910.92</v>
      </c>
      <c r="C11" s="38">
        <v>808.96</v>
      </c>
      <c r="D11" s="10">
        <v>168.52</v>
      </c>
      <c r="E11" s="9">
        <f>B11-C11-D11</f>
        <v>933.44</v>
      </c>
    </row>
    <row r="12" spans="2:5" ht="15">
      <c r="B12" s="9"/>
      <c r="C12" s="9"/>
      <c r="D12" s="11" t="s">
        <v>6</v>
      </c>
      <c r="E12" s="9"/>
    </row>
    <row r="13" spans="1:5" s="2" customFormat="1" ht="15">
      <c r="A13" s="7" t="s">
        <v>16</v>
      </c>
      <c r="B13" s="12"/>
      <c r="C13" s="12"/>
      <c r="D13" s="13"/>
      <c r="E13" s="12"/>
    </row>
    <row r="14" spans="1:5" ht="15">
      <c r="A14" s="4" t="s">
        <v>12</v>
      </c>
      <c r="B14" s="38">
        <v>394.73</v>
      </c>
      <c r="C14" s="38">
        <v>80.19</v>
      </c>
      <c r="D14" s="10">
        <v>168.52</v>
      </c>
      <c r="E14" s="9">
        <f>B14-C14-D14</f>
        <v>146.02</v>
      </c>
    </row>
    <row r="15" spans="1:5" ht="15">
      <c r="A15" s="4" t="s">
        <v>13</v>
      </c>
      <c r="B15" s="38">
        <v>897.07</v>
      </c>
      <c r="C15" s="38">
        <v>273.93</v>
      </c>
      <c r="D15" s="10">
        <v>168.52</v>
      </c>
      <c r="E15" s="9">
        <f>B15-C15-D15</f>
        <v>454.6200000000001</v>
      </c>
    </row>
    <row r="16" spans="1:5" ht="15">
      <c r="A16" s="4" t="s">
        <v>14</v>
      </c>
      <c r="B16" s="38">
        <v>660.49</v>
      </c>
      <c r="C16" s="38">
        <v>233.55</v>
      </c>
      <c r="D16" s="10">
        <v>168.52</v>
      </c>
      <c r="E16" s="9">
        <f>B16-C16-D16</f>
        <v>258.41999999999996</v>
      </c>
    </row>
    <row r="17" spans="1:5" ht="15">
      <c r="A17" s="4" t="s">
        <v>15</v>
      </c>
      <c r="B17" s="38">
        <v>1152.22</v>
      </c>
      <c r="C17" s="38">
        <v>525.38</v>
      </c>
      <c r="D17" s="10">
        <v>168.52</v>
      </c>
      <c r="E17" s="9">
        <f>B17-C17-D17</f>
        <v>458.32000000000005</v>
      </c>
    </row>
    <row r="18" spans="2:5" ht="15">
      <c r="B18" s="9"/>
      <c r="C18" s="9"/>
      <c r="D18" s="11"/>
      <c r="E18" s="9"/>
    </row>
    <row r="19" spans="1:5" s="2" customFormat="1" ht="15">
      <c r="A19" s="7" t="s">
        <v>17</v>
      </c>
      <c r="B19" s="12"/>
      <c r="C19" s="12"/>
      <c r="D19" s="13"/>
      <c r="E19" s="12"/>
    </row>
    <row r="20" spans="1:5" ht="15">
      <c r="A20" s="4" t="s">
        <v>12</v>
      </c>
      <c r="B20" s="38">
        <v>328.71</v>
      </c>
      <c r="C20" s="38">
        <v>48.93</v>
      </c>
      <c r="D20" s="10">
        <v>168.52</v>
      </c>
      <c r="E20" s="9">
        <f>B20-C20-D20</f>
        <v>111.25999999999996</v>
      </c>
    </row>
    <row r="21" spans="1:5" ht="15">
      <c r="A21" s="4" t="s">
        <v>13</v>
      </c>
      <c r="B21" s="38">
        <v>728.45</v>
      </c>
      <c r="C21" s="38">
        <v>187.15</v>
      </c>
      <c r="D21" s="10">
        <v>168.52</v>
      </c>
      <c r="E21" s="9">
        <f>B21-C21-D21</f>
        <v>372.7800000000001</v>
      </c>
    </row>
    <row r="22" spans="1:5" ht="15">
      <c r="A22" s="4" t="s">
        <v>14</v>
      </c>
      <c r="B22" s="38">
        <v>546.47</v>
      </c>
      <c r="C22" s="38">
        <v>156.09</v>
      </c>
      <c r="D22" s="10">
        <v>168.52</v>
      </c>
      <c r="E22" s="9">
        <f>B22-C22-D22</f>
        <v>221.85999999999999</v>
      </c>
    </row>
    <row r="23" spans="1:5" ht="15">
      <c r="A23" s="4" t="s">
        <v>15</v>
      </c>
      <c r="B23" s="38">
        <v>900.69</v>
      </c>
      <c r="C23" s="38">
        <v>356.55</v>
      </c>
      <c r="D23" s="10">
        <v>168.52</v>
      </c>
      <c r="E23" s="9">
        <f>B23-C23-D23</f>
        <v>375.6200000000001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</dc:creator>
  <cp:keywords/>
  <dc:description/>
  <cp:lastModifiedBy>Melvin Washington (ADE)</cp:lastModifiedBy>
  <dcterms:created xsi:type="dcterms:W3CDTF">2015-09-28T20:10:37Z</dcterms:created>
  <dcterms:modified xsi:type="dcterms:W3CDTF">2021-09-10T17:27:37Z</dcterms:modified>
  <cp:category/>
  <cp:version/>
  <cp:contentType/>
  <cp:contentStatus/>
</cp:coreProperties>
</file>